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35" windowHeight="3690" tabRatio="601" activeTab="0"/>
  </bookViews>
  <sheets>
    <sheet name="orçamento" sheetId="1" r:id="rId1"/>
    <sheet name="Cronograma" sheetId="2" r:id="rId2"/>
  </sheets>
  <definedNames>
    <definedName name="_xlnm.Print_Area" localSheetId="1">'Cronograma'!$A$1:$N$21</definedName>
    <definedName name="_xlnm.Print_Area" localSheetId="0">'orçamento'!$A$1:$H$48</definedName>
    <definedName name="_xlnm.Print_Titles" localSheetId="0">'orçamento'!$1:$10</definedName>
  </definedNames>
  <calcPr fullCalcOnLoad="1"/>
</workbook>
</file>

<file path=xl/sharedStrings.xml><?xml version="1.0" encoding="utf-8"?>
<sst xmlns="http://schemas.openxmlformats.org/spreadsheetml/2006/main" count="180" uniqueCount="126">
  <si>
    <t>m²</t>
  </si>
  <si>
    <t>m</t>
  </si>
  <si>
    <t>TOTAL</t>
  </si>
  <si>
    <t xml:space="preserve">               CRONOGRAMA FÍSICO-FINANCEIRO</t>
  </si>
  <si>
    <t xml:space="preserve"> </t>
  </si>
  <si>
    <t>DISCRIMINAÇÃO</t>
  </si>
  <si>
    <t>R$</t>
  </si>
  <si>
    <t>%</t>
  </si>
  <si>
    <t>SIMPLES   R$</t>
  </si>
  <si>
    <t>ACUMULADO  R$</t>
  </si>
  <si>
    <t>SIMPLES  %</t>
  </si>
  <si>
    <t>ACUMULADO %</t>
  </si>
  <si>
    <t xml:space="preserve">            </t>
  </si>
  <si>
    <t>PERÍODO (MÊS)</t>
  </si>
  <si>
    <t>_______________________</t>
  </si>
  <si>
    <t>________________________</t>
  </si>
  <si>
    <t>ORÇAMENTO DE OBRAS</t>
  </si>
  <si>
    <t xml:space="preserve">CUSTO  </t>
  </si>
  <si>
    <t>CUSTO</t>
  </si>
  <si>
    <t>ITEM</t>
  </si>
  <si>
    <t>UNID</t>
  </si>
  <si>
    <t>QUANT.</t>
  </si>
  <si>
    <t>PARCIAL</t>
  </si>
  <si>
    <t>( R$ )</t>
  </si>
  <si>
    <t>1.0</t>
  </si>
  <si>
    <t>1.1</t>
  </si>
  <si>
    <t>1.2</t>
  </si>
  <si>
    <t>_____________________________________</t>
  </si>
  <si>
    <t>______________________________________</t>
  </si>
  <si>
    <t>CÓDIGO</t>
  </si>
  <si>
    <t>TABELA</t>
  </si>
  <si>
    <t>Prefeito Municipal</t>
  </si>
  <si>
    <t>Proprietário: Prefeitura Municipal de Bandeirante</t>
  </si>
  <si>
    <t>PREFEITURA MUNICIPAL</t>
  </si>
  <si>
    <t>DE BANDEIRANTE</t>
  </si>
  <si>
    <t>SINAPI/DEINFRA</t>
  </si>
  <si>
    <t>CREA/SC e CAU/SC</t>
  </si>
  <si>
    <t>COM BDI</t>
  </si>
  <si>
    <t>PREÇO UNIT.</t>
  </si>
  <si>
    <t>Celso Biegelmeier</t>
  </si>
  <si>
    <t>SEM BDI</t>
  </si>
  <si>
    <t>ART ou RRT de execução da obra</t>
  </si>
  <si>
    <t xml:space="preserve">   VALOR TOTAL DA OBRA</t>
  </si>
  <si>
    <t>00004813 - Sinapi – I</t>
  </si>
  <si>
    <t>Placa de obra (para construção civil) em chapa galvanizada *nº 22*, adesivada, de *2,0 x 1,0*m</t>
  </si>
  <si>
    <t>REAJUSTE SIE/SC</t>
  </si>
  <si>
    <t>REAJUSTE DNIT/SC</t>
  </si>
  <si>
    <t>REAJUSTE</t>
  </si>
  <si>
    <t>(491,870/464,475)</t>
  </si>
  <si>
    <t>(990,543/852,809)</t>
  </si>
  <si>
    <t>Endereço: Perímetro urbano do Município de Bandeirante/SC</t>
  </si>
  <si>
    <t>und</t>
  </si>
  <si>
    <t>Giovane Miguel Kuhn</t>
  </si>
  <si>
    <t>Diretor de Projetos, Engenharia e Fiscalização - CREA/SC 186.990-8</t>
  </si>
  <si>
    <t>Diretor de Projetos, Engenharia e Fiscalização</t>
  </si>
  <si>
    <t>Obra: Implantação de iluminação pública as margens da SC 492 entre os Km: 103,485 ao 104,840</t>
  </si>
  <si>
    <t>1.3</t>
  </si>
  <si>
    <t>1.4</t>
  </si>
  <si>
    <t>1.5</t>
  </si>
  <si>
    <t>1.6</t>
  </si>
  <si>
    <t>1.7</t>
  </si>
  <si>
    <t>1.8</t>
  </si>
  <si>
    <t>Haste de aterramento, diâmetro 3/4", com 3 metros - fornecimento e instalação. AF_08/2023</t>
  </si>
  <si>
    <t>96986 - Sinapi - C</t>
  </si>
  <si>
    <t>104749 - Sinapi - C</t>
  </si>
  <si>
    <t>Conector grampo metálico tipo olhal, para SPDA, para hastes de aterramento de 3/4" e cabos de 10 mm² - Fornecimento e instalação. AF_08/2023</t>
  </si>
  <si>
    <t>1.9</t>
  </si>
  <si>
    <t>1.10</t>
  </si>
  <si>
    <t>1.11</t>
  </si>
  <si>
    <t>1.12</t>
  </si>
  <si>
    <t>101875 - Sinapi - C</t>
  </si>
  <si>
    <t>91931 - Sinapi - C</t>
  </si>
  <si>
    <t>Fita isolante de borracha autofusão</t>
  </si>
  <si>
    <t>404 - Sinapi - I</t>
  </si>
  <si>
    <t>2386 - Sinapi - I</t>
  </si>
  <si>
    <t>Disjuntor monofásico 40A</t>
  </si>
  <si>
    <t>Poste de iluminação</t>
  </si>
  <si>
    <t>Composição 01</t>
  </si>
  <si>
    <t>1.13</t>
  </si>
  <si>
    <t>Cabo de cobre flexível isolado, 10,0mm², anti-chama, 1KV, fornecimento e instalação. AF_03/2023 (aterramento)</t>
  </si>
  <si>
    <t>Cabo de cobre flexível isolado, 6mm², anti-chama, 1 KV, fornecimento e instalação. AF_03/2023 (rede de alimentação)</t>
  </si>
  <si>
    <t>PE - 17/2022 PA - 32/2022 - CONDER</t>
  </si>
  <si>
    <t>103334 - Sinapi - C</t>
  </si>
  <si>
    <t>Alvenaria de vedação de blocos cerâmicos furados na horizontal de 14x9x19cm (espessura 14cm) e argamassa de assentamento com preparo em betoneira. AF_12/2021</t>
  </si>
  <si>
    <t>1.14</t>
  </si>
  <si>
    <t>1.15</t>
  </si>
  <si>
    <t>Chapisco aplicado em alvenaria (com presença de vãos) e estruturas de concreto de fachada, com colher de pedreiro. Argamassa traço 1:3 com preparo em betoneira 400L. AF_10/2022</t>
  </si>
  <si>
    <t>87905 - Sinapi - C</t>
  </si>
  <si>
    <t>Emboço ou massa única em argamassa traço 1:2:8, preparo mecânico com betoneira 400L, aplicada manualmente em panos de fachada com presença de vãos, espessura de 25mm. AF_08/2022</t>
  </si>
  <si>
    <t>1.16</t>
  </si>
  <si>
    <t>87775 - Sinapi - C</t>
  </si>
  <si>
    <t>SERVIÇOS</t>
  </si>
  <si>
    <t>Aplicação manual de pintura com tinta texturizada acrílica em paredes externas, uma cor. AF_06/2014</t>
  </si>
  <si>
    <t>88423 - Sinapi - C</t>
  </si>
  <si>
    <t>1.17</t>
  </si>
  <si>
    <t>1.18</t>
  </si>
  <si>
    <t>Poste de concreto armado de seção duplo T, extensão de 12,0m.</t>
  </si>
  <si>
    <t>41208 - Sinapi - I</t>
  </si>
  <si>
    <t>Luminária pública LED com fotocélula integrada ou tomada integrada e relé fotoelétrico (fornecer com o conjunto) - potência nominal de 60W - fornecer certificado de garantia da luminária e cópia da certificação da luminária ofertada junto ao INMETRO (dentro do prazo de validade)</t>
  </si>
  <si>
    <t>1.19</t>
  </si>
  <si>
    <t>1.20</t>
  </si>
  <si>
    <t>1574 - Sinapi - I</t>
  </si>
  <si>
    <t>Terminal de compressão tipo ilhós para cabo de 6,0mm²</t>
  </si>
  <si>
    <t>1.21</t>
  </si>
  <si>
    <t>1573 - Sinapi - I</t>
  </si>
  <si>
    <t>Terminal de compressão tipo olhal para cabo de 10,0mm²</t>
  </si>
  <si>
    <t>Terminal de compressão tipo ilhós para cabo de 2,5mm²</t>
  </si>
  <si>
    <t>1570 - Sinapi - I</t>
  </si>
  <si>
    <t>91933 - Sinapi - C</t>
  </si>
  <si>
    <t>39258 - Sinapi - I</t>
  </si>
  <si>
    <t>Cabo multipolar de cobre, flexível, classe 4 ou 5, isolação em hepr, cobertura em pvc-st2, antichama, 3 condutores de 2,5mm² (postes)</t>
  </si>
  <si>
    <t>Entrada de energia elétrica, aérea, bifásica, com caixa de sobrepor, cabo de 10mm² e disjuntor DIN 50A (Não incluso o poste de concreto). AF_07/2020_PS</t>
  </si>
  <si>
    <t>101497 - Sinapi - C</t>
  </si>
  <si>
    <t>Quadro de distribuição de energia em chapa de aço galvanizado, de embutir, com barramento trifásico para 12 disjuntores, fornecimento e instalação. AF_10/2020</t>
  </si>
  <si>
    <t>1.22</t>
  </si>
  <si>
    <t>426 - Sinapi - I</t>
  </si>
  <si>
    <t>Grampo metálico tipo U para haste de aterramento de até 3/4", condutor de 10 a 25mm²</t>
  </si>
  <si>
    <t>1.23</t>
  </si>
  <si>
    <t>1.24</t>
  </si>
  <si>
    <t>Contator nominal 38A - fornecimento e instalação. AF_10/2020</t>
  </si>
  <si>
    <t>101903 - Sinapi - C</t>
  </si>
  <si>
    <t>101632 - Sinapi - C</t>
  </si>
  <si>
    <t>Relé fotoelétrico para comando de iluminação externa - fornecimento e instalação. AF_08/2020</t>
  </si>
  <si>
    <t>Data: 08/01/2023</t>
  </si>
  <si>
    <t>Sinapi 11/2023</t>
  </si>
  <si>
    <t>BDI: 24,00%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</si>
</sst>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_);_(* \(#,##0\);_(* &quot;-&quot;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.0"/>
    <numFmt numFmtId="175" formatCode="#,##0.00;[Red]#,##0.00"/>
    <numFmt numFmtId="176" formatCode="#,##0.0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#,##0.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Arial Rounded MT Bold"/>
      <family val="2"/>
    </font>
    <font>
      <sz val="11"/>
      <color indexed="10"/>
      <name val="Times New Roman"/>
      <family val="1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Times New Roman"/>
      <family val="1"/>
    </font>
    <font>
      <b/>
      <sz val="8"/>
      <color rgb="FFFF0000"/>
      <name val="Arial Rounded MT Bold"/>
      <family val="2"/>
    </font>
    <font>
      <sz val="11"/>
      <color rgb="FFFF0000"/>
      <name val="Times New Roman"/>
      <family val="1"/>
    </font>
    <font>
      <sz val="10"/>
      <color theme="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4" fillId="0" borderId="10" xfId="50" applyFont="1" applyBorder="1">
      <alignment/>
      <protection/>
    </xf>
    <xf numFmtId="0" fontId="5" fillId="0" borderId="10" xfId="50" applyFont="1" applyBorder="1" applyAlignment="1">
      <alignment horizontal="center"/>
      <protection/>
    </xf>
    <xf numFmtId="0" fontId="5" fillId="0" borderId="11" xfId="50" applyFont="1" applyBorder="1">
      <alignment/>
      <protection/>
    </xf>
    <xf numFmtId="0" fontId="5" fillId="0" borderId="11" xfId="50" applyFont="1" applyBorder="1" applyAlignment="1">
      <alignment horizontal="center"/>
      <protection/>
    </xf>
    <xf numFmtId="4" fontId="4" fillId="0" borderId="12" xfId="50" applyNumberFormat="1" applyFont="1" applyBorder="1" applyAlignment="1">
      <alignment horizontal="center"/>
      <protection/>
    </xf>
    <xf numFmtId="4" fontId="4" fillId="0" borderId="12" xfId="50" applyNumberFormat="1" applyFont="1" applyFill="1" applyBorder="1">
      <alignment/>
      <protection/>
    </xf>
    <xf numFmtId="0" fontId="4" fillId="0" borderId="0" xfId="50" applyFont="1" applyBorder="1" applyAlignment="1">
      <alignment horizontal="left"/>
      <protection/>
    </xf>
    <xf numFmtId="4" fontId="4" fillId="0" borderId="0" xfId="50" applyNumberFormat="1" applyFont="1" applyBorder="1" applyAlignment="1">
      <alignment horizontal="center"/>
      <protection/>
    </xf>
    <xf numFmtId="3" fontId="4" fillId="0" borderId="0" xfId="50" applyNumberFormat="1" applyFont="1" applyBorder="1">
      <alignment/>
      <protection/>
    </xf>
    <xf numFmtId="4" fontId="4" fillId="0" borderId="0" xfId="50" applyNumberFormat="1" applyFont="1" applyFill="1" applyBorder="1" applyAlignment="1">
      <alignment horizontal="center"/>
      <protection/>
    </xf>
    <xf numFmtId="4" fontId="4" fillId="0" borderId="0" xfId="50" applyNumberFormat="1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0" fontId="4" fillId="0" borderId="12" xfId="50" applyFont="1" applyBorder="1" applyAlignment="1">
      <alignment horizontal="center"/>
      <protection/>
    </xf>
    <xf numFmtId="4" fontId="4" fillId="0" borderId="0" xfId="50" applyNumberFormat="1" applyFont="1" applyFill="1" applyBorder="1">
      <alignment/>
      <protection/>
    </xf>
    <xf numFmtId="0" fontId="0" fillId="0" borderId="0" xfId="50" applyFont="1">
      <alignment/>
      <protection/>
    </xf>
    <xf numFmtId="0" fontId="0" fillId="0" borderId="0" xfId="50" applyFont="1" applyBorder="1">
      <alignment/>
      <protection/>
    </xf>
    <xf numFmtId="0" fontId="0" fillId="0" borderId="0" xfId="50">
      <alignment/>
      <protection/>
    </xf>
    <xf numFmtId="0" fontId="9" fillId="0" borderId="0" xfId="50" applyFont="1" applyBorder="1">
      <alignment/>
      <protection/>
    </xf>
    <xf numFmtId="0" fontId="57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4" xfId="0" applyFont="1" applyBorder="1" applyAlignment="1">
      <alignment/>
    </xf>
    <xf numFmtId="0" fontId="57" fillId="0" borderId="15" xfId="0" applyFont="1" applyBorder="1" applyAlignment="1">
      <alignment horizontal="left"/>
    </xf>
    <xf numFmtId="0" fontId="58" fillId="0" borderId="15" xfId="0" applyFont="1" applyBorder="1" applyAlignment="1">
      <alignment horizontal="left"/>
    </xf>
    <xf numFmtId="0" fontId="58" fillId="0" borderId="15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9" fillId="0" borderId="13" xfId="50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0" borderId="16" xfId="50" applyFont="1" applyBorder="1" applyAlignment="1">
      <alignment horizontal="left"/>
      <protection/>
    </xf>
    <xf numFmtId="0" fontId="4" fillId="0" borderId="17" xfId="50" applyFont="1" applyBorder="1" applyAlignment="1">
      <alignment horizontal="left"/>
      <protection/>
    </xf>
    <xf numFmtId="4" fontId="4" fillId="0" borderId="17" xfId="50" applyNumberFormat="1" applyFont="1" applyBorder="1" applyAlignment="1">
      <alignment horizontal="center"/>
      <protection/>
    </xf>
    <xf numFmtId="3" fontId="4" fillId="0" borderId="17" xfId="50" applyNumberFormat="1" applyFont="1" applyBorder="1">
      <alignment/>
      <protection/>
    </xf>
    <xf numFmtId="4" fontId="4" fillId="0" borderId="17" xfId="50" applyNumberFormat="1" applyFont="1" applyFill="1" applyBorder="1" applyAlignment="1">
      <alignment horizontal="center"/>
      <protection/>
    </xf>
    <xf numFmtId="4" fontId="4" fillId="0" borderId="17" xfId="50" applyNumberFormat="1" applyFont="1" applyBorder="1">
      <alignment/>
      <protection/>
    </xf>
    <xf numFmtId="4" fontId="4" fillId="0" borderId="17" xfId="50" applyNumberFormat="1" applyFont="1" applyFill="1" applyBorder="1">
      <alignment/>
      <protection/>
    </xf>
    <xf numFmtId="0" fontId="4" fillId="0" borderId="18" xfId="50" applyFont="1" applyBorder="1">
      <alignment/>
      <protection/>
    </xf>
    <xf numFmtId="0" fontId="4" fillId="0" borderId="19" xfId="50" applyFont="1" applyBorder="1" applyAlignment="1">
      <alignment horizontal="left"/>
      <protection/>
    </xf>
    <xf numFmtId="0" fontId="4" fillId="0" borderId="20" xfId="50" applyFont="1" applyBorder="1">
      <alignment/>
      <protection/>
    </xf>
    <xf numFmtId="0" fontId="4" fillId="0" borderId="19" xfId="50" applyFont="1" applyBorder="1" applyAlignment="1">
      <alignment horizontal="center"/>
      <protection/>
    </xf>
    <xf numFmtId="0" fontId="4" fillId="0" borderId="21" xfId="50" applyFont="1" applyBorder="1" applyAlignment="1">
      <alignment horizontal="center"/>
      <protection/>
    </xf>
    <xf numFmtId="0" fontId="4" fillId="0" borderId="22" xfId="50" applyFont="1" applyBorder="1">
      <alignment/>
      <protection/>
    </xf>
    <xf numFmtId="0" fontId="58" fillId="0" borderId="15" xfId="50" applyFont="1" applyBorder="1">
      <alignment/>
      <protection/>
    </xf>
    <xf numFmtId="0" fontId="58" fillId="0" borderId="0" xfId="50" applyFont="1" applyFill="1" applyBorder="1">
      <alignment/>
      <protection/>
    </xf>
    <xf numFmtId="0" fontId="58" fillId="0" borderId="0" xfId="50" applyFont="1" applyBorder="1">
      <alignment/>
      <protection/>
    </xf>
    <xf numFmtId="0" fontId="58" fillId="34" borderId="0" xfId="50" applyFont="1" applyFill="1" applyBorder="1">
      <alignment/>
      <protection/>
    </xf>
    <xf numFmtId="0" fontId="58" fillId="0" borderId="0" xfId="50" applyFont="1" applyFill="1" applyBorder="1" applyAlignment="1">
      <alignment horizontal="left"/>
      <protection/>
    </xf>
    <xf numFmtId="0" fontId="58" fillId="0" borderId="13" xfId="50" applyFont="1" applyFill="1" applyBorder="1">
      <alignment/>
      <protection/>
    </xf>
    <xf numFmtId="0" fontId="58" fillId="0" borderId="13" xfId="50" applyFont="1" applyBorder="1">
      <alignment/>
      <protection/>
    </xf>
    <xf numFmtId="17" fontId="58" fillId="0" borderId="13" xfId="50" applyNumberFormat="1" applyFont="1" applyBorder="1">
      <alignment/>
      <protection/>
    </xf>
    <xf numFmtId="0" fontId="58" fillId="0" borderId="13" xfId="50" applyFont="1" applyFill="1" applyBorder="1" applyAlignment="1">
      <alignment horizontal="center"/>
      <protection/>
    </xf>
    <xf numFmtId="0" fontId="63" fillId="0" borderId="0" xfId="50" applyFont="1" applyFill="1" applyBorder="1">
      <alignment/>
      <protection/>
    </xf>
    <xf numFmtId="0" fontId="63" fillId="0" borderId="0" xfId="50" applyFont="1" applyBorder="1">
      <alignment/>
      <protection/>
    </xf>
    <xf numFmtId="0" fontId="63" fillId="0" borderId="13" xfId="50" applyFont="1" applyFill="1" applyBorder="1" applyAlignment="1">
      <alignment horizontal="right"/>
      <protection/>
    </xf>
    <xf numFmtId="0" fontId="63" fillId="0" borderId="13" xfId="50" applyFont="1" applyFill="1" applyBorder="1" applyAlignment="1">
      <alignment horizontal="left"/>
      <protection/>
    </xf>
    <xf numFmtId="0" fontId="58" fillId="0" borderId="0" xfId="50" applyFont="1" applyBorder="1" applyAlignment="1">
      <alignment horizontal="left"/>
      <protection/>
    </xf>
    <xf numFmtId="4" fontId="58" fillId="0" borderId="0" xfId="50" applyNumberFormat="1" applyFont="1" applyBorder="1" applyAlignment="1">
      <alignment horizontal="center"/>
      <protection/>
    </xf>
    <xf numFmtId="4" fontId="58" fillId="0" borderId="0" xfId="50" applyNumberFormat="1" applyFont="1" applyBorder="1">
      <alignment/>
      <protection/>
    </xf>
    <xf numFmtId="4" fontId="58" fillId="0" borderId="0" xfId="50" applyNumberFormat="1" applyFont="1" applyFill="1" applyBorder="1">
      <alignment/>
      <protection/>
    </xf>
    <xf numFmtId="0" fontId="0" fillId="0" borderId="0" xfId="50" applyFont="1">
      <alignment/>
      <protection/>
    </xf>
    <xf numFmtId="0" fontId="0" fillId="0" borderId="0" xfId="50" applyFont="1" applyBorder="1">
      <alignment/>
      <protection/>
    </xf>
    <xf numFmtId="4" fontId="4" fillId="0" borderId="10" xfId="50" applyNumberFormat="1" applyFont="1" applyBorder="1" applyAlignment="1">
      <alignment vertical="center"/>
      <protection/>
    </xf>
    <xf numFmtId="175" fontId="58" fillId="0" borderId="0" xfId="50" applyNumberFormat="1" applyFont="1" applyFill="1" applyBorder="1">
      <alignment/>
      <protection/>
    </xf>
    <xf numFmtId="175" fontId="58" fillId="0" borderId="0" xfId="50" applyNumberFormat="1" applyFont="1" applyBorder="1">
      <alignment/>
      <protection/>
    </xf>
    <xf numFmtId="0" fontId="13" fillId="0" borderId="0" xfId="50" applyFont="1" applyBorder="1" applyAlignment="1">
      <alignment horizontal="left"/>
      <protection/>
    </xf>
    <xf numFmtId="4" fontId="57" fillId="0" borderId="0" xfId="50" applyNumberFormat="1" applyFont="1" applyBorder="1" applyAlignment="1">
      <alignment horizontal="right"/>
      <protection/>
    </xf>
    <xf numFmtId="4" fontId="4" fillId="0" borderId="0" xfId="50" applyNumberFormat="1" applyFont="1">
      <alignment/>
      <protection/>
    </xf>
    <xf numFmtId="0" fontId="5" fillId="0" borderId="14" xfId="50" applyFont="1" applyBorder="1">
      <alignment/>
      <protection/>
    </xf>
    <xf numFmtId="0" fontId="5" fillId="0" borderId="14" xfId="50" applyFont="1" applyBorder="1" applyAlignment="1">
      <alignment horizontal="center"/>
      <protection/>
    </xf>
    <xf numFmtId="4" fontId="4" fillId="0" borderId="10" xfId="50" applyNumberFormat="1" applyFont="1" applyBorder="1" applyAlignment="1">
      <alignment horizontal="right" vertical="center"/>
      <protection/>
    </xf>
    <xf numFmtId="175" fontId="4" fillId="0" borderId="10" xfId="50" applyNumberFormat="1" applyFont="1" applyFill="1" applyBorder="1" applyAlignment="1">
      <alignment vertical="center"/>
      <protection/>
    </xf>
    <xf numFmtId="175" fontId="4" fillId="0" borderId="10" xfId="50" applyNumberFormat="1" applyFont="1" applyBorder="1" applyAlignment="1">
      <alignment vertical="center"/>
      <protection/>
    </xf>
    <xf numFmtId="0" fontId="5" fillId="0" borderId="13" xfId="0" applyFont="1" applyBorder="1" applyAlignment="1">
      <alignment horizontal="center"/>
    </xf>
    <xf numFmtId="4" fontId="4" fillId="0" borderId="0" xfId="50" applyNumberFormat="1" applyFont="1" applyAlignment="1">
      <alignment horizontal="center"/>
      <protection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" fontId="4" fillId="0" borderId="23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0" borderId="24" xfId="0" applyFont="1" applyBorder="1" applyAlignment="1">
      <alignment horizontal="left"/>
    </xf>
    <xf numFmtId="4" fontId="4" fillId="0" borderId="10" xfId="50" applyNumberFormat="1" applyFont="1" applyFill="1" applyBorder="1" applyAlignment="1">
      <alignment horizontal="center" vertical="center"/>
      <protection/>
    </xf>
    <xf numFmtId="175" fontId="4" fillId="0" borderId="17" xfId="50" applyNumberFormat="1" applyFont="1" applyFill="1" applyBorder="1">
      <alignment/>
      <protection/>
    </xf>
    <xf numFmtId="0" fontId="58" fillId="0" borderId="0" xfId="50" applyFont="1" applyFill="1" applyBorder="1" applyAlignment="1">
      <alignment horizontal="center"/>
      <protection/>
    </xf>
    <xf numFmtId="0" fontId="5" fillId="0" borderId="25" xfId="50" applyFont="1" applyBorder="1" applyAlignment="1">
      <alignment horizontal="center"/>
      <protection/>
    </xf>
    <xf numFmtId="0" fontId="5" fillId="0" borderId="26" xfId="50" applyFont="1" applyBorder="1" applyAlignment="1">
      <alignment horizontal="center"/>
      <protection/>
    </xf>
    <xf numFmtId="0" fontId="4" fillId="0" borderId="25" xfId="50" applyFont="1" applyBorder="1">
      <alignment/>
      <protection/>
    </xf>
    <xf numFmtId="0" fontId="4" fillId="0" borderId="26" xfId="50" applyFont="1" applyBorder="1">
      <alignment/>
      <protection/>
    </xf>
    <xf numFmtId="2" fontId="58" fillId="0" borderId="25" xfId="50" applyNumberFormat="1" applyFont="1" applyBorder="1" applyAlignment="1">
      <alignment horizontal="right"/>
      <protection/>
    </xf>
    <xf numFmtId="2" fontId="58" fillId="0" borderId="26" xfId="50" applyNumberFormat="1" applyFont="1" applyBorder="1" applyAlignment="1">
      <alignment horizontal="right"/>
      <protection/>
    </xf>
    <xf numFmtId="175" fontId="4" fillId="0" borderId="25" xfId="50" applyNumberFormat="1" applyFont="1" applyBorder="1" applyAlignment="1">
      <alignment horizontal="right"/>
      <protection/>
    </xf>
    <xf numFmtId="175" fontId="4" fillId="0" borderId="26" xfId="50" applyNumberFormat="1" applyFont="1" applyBorder="1" applyAlignment="1">
      <alignment horizontal="right"/>
      <protection/>
    </xf>
    <xf numFmtId="175" fontId="4" fillId="0" borderId="25" xfId="50" applyNumberFormat="1" applyFont="1" applyFill="1" applyBorder="1" applyAlignment="1">
      <alignment horizontal="right"/>
      <protection/>
    </xf>
    <xf numFmtId="0" fontId="5" fillId="0" borderId="27" xfId="50" applyFont="1" applyBorder="1" applyAlignment="1">
      <alignment horizontal="center"/>
      <protection/>
    </xf>
    <xf numFmtId="0" fontId="5" fillId="0" borderId="28" xfId="50" applyFont="1" applyBorder="1" applyAlignment="1">
      <alignment horizontal="center"/>
      <protection/>
    </xf>
    <xf numFmtId="0" fontId="5" fillId="0" borderId="29" xfId="50" applyFont="1" applyBorder="1" applyAlignment="1">
      <alignment horizontal="center"/>
      <protection/>
    </xf>
    <xf numFmtId="0" fontId="5" fillId="0" borderId="30" xfId="50" applyFont="1" applyBorder="1" applyAlignment="1">
      <alignment horizontal="center"/>
      <protection/>
    </xf>
    <xf numFmtId="0" fontId="5" fillId="0" borderId="31" xfId="50" applyFont="1" applyBorder="1" applyAlignment="1">
      <alignment horizontal="center"/>
      <protection/>
    </xf>
    <xf numFmtId="0" fontId="5" fillId="0" borderId="32" xfId="50" applyFont="1" applyBorder="1" applyAlignment="1">
      <alignment horizontal="center"/>
      <protection/>
    </xf>
    <xf numFmtId="4" fontId="4" fillId="0" borderId="0" xfId="50" applyNumberFormat="1" applyFont="1" applyAlignment="1">
      <alignment horizontal="right"/>
      <protection/>
    </xf>
    <xf numFmtId="4" fontId="64" fillId="0" borderId="0" xfId="50" applyNumberFormat="1" applyFont="1" applyAlignment="1">
      <alignment horizontal="center"/>
      <protection/>
    </xf>
    <xf numFmtId="4" fontId="64" fillId="0" borderId="0" xfId="50" applyNumberFormat="1" applyFont="1" applyAlignment="1">
      <alignment horizontal="left"/>
      <protection/>
    </xf>
    <xf numFmtId="4" fontId="64" fillId="0" borderId="0" xfId="50" applyNumberFormat="1" applyFont="1" applyAlignment="1">
      <alignment horizontal="center" vertical="center"/>
      <protection/>
    </xf>
    <xf numFmtId="175" fontId="4" fillId="0" borderId="33" xfId="50" applyNumberFormat="1" applyFont="1" applyFill="1" applyBorder="1">
      <alignment/>
      <protection/>
    </xf>
    <xf numFmtId="0" fontId="58" fillId="0" borderId="16" xfId="50" applyFont="1" applyFill="1" applyBorder="1">
      <alignment/>
      <protection/>
    </xf>
    <xf numFmtId="0" fontId="58" fillId="0" borderId="17" xfId="50" applyFont="1" applyFill="1" applyBorder="1">
      <alignment/>
      <protection/>
    </xf>
    <xf numFmtId="0" fontId="58" fillId="0" borderId="17" xfId="50" applyFont="1" applyBorder="1">
      <alignment/>
      <protection/>
    </xf>
    <xf numFmtId="0" fontId="58" fillId="0" borderId="18" xfId="50" applyFont="1" applyBorder="1">
      <alignment/>
      <protection/>
    </xf>
    <xf numFmtId="0" fontId="9" fillId="0" borderId="19" xfId="50" applyFont="1" applyFill="1" applyBorder="1">
      <alignment/>
      <protection/>
    </xf>
    <xf numFmtId="0" fontId="58" fillId="0" borderId="20" xfId="50" applyFont="1" applyBorder="1">
      <alignment/>
      <protection/>
    </xf>
    <xf numFmtId="0" fontId="58" fillId="0" borderId="34" xfId="50" applyFont="1" applyFill="1" applyBorder="1">
      <alignment/>
      <protection/>
    </xf>
    <xf numFmtId="0" fontId="58" fillId="0" borderId="35" xfId="50" applyFont="1" applyBorder="1">
      <alignment/>
      <protection/>
    </xf>
    <xf numFmtId="0" fontId="58" fillId="0" borderId="36" xfId="50" applyFont="1" applyBorder="1">
      <alignment/>
      <protection/>
    </xf>
    <xf numFmtId="0" fontId="9" fillId="0" borderId="34" xfId="50" applyFont="1" applyFill="1" applyBorder="1">
      <alignment/>
      <protection/>
    </xf>
    <xf numFmtId="0" fontId="4" fillId="0" borderId="28" xfId="50" applyFont="1" applyBorder="1">
      <alignment/>
      <protection/>
    </xf>
    <xf numFmtId="0" fontId="5" fillId="0" borderId="29" xfId="50" applyFont="1" applyBorder="1">
      <alignment/>
      <protection/>
    </xf>
    <xf numFmtId="0" fontId="5" fillId="0" borderId="37" xfId="50" applyFont="1" applyBorder="1">
      <alignment/>
      <protection/>
    </xf>
    <xf numFmtId="0" fontId="5" fillId="0" borderId="38" xfId="50" applyFont="1" applyBorder="1" applyAlignment="1">
      <alignment horizontal="center"/>
      <protection/>
    </xf>
    <xf numFmtId="0" fontId="4" fillId="0" borderId="31" xfId="50" applyFont="1" applyBorder="1" applyAlignment="1">
      <alignment horizontal="center" vertical="center"/>
      <protection/>
    </xf>
    <xf numFmtId="174" fontId="4" fillId="0" borderId="28" xfId="50" applyNumberFormat="1" applyFont="1" applyBorder="1" applyAlignment="1">
      <alignment horizontal="center" vertical="center"/>
      <protection/>
    </xf>
    <xf numFmtId="174" fontId="58" fillId="0" borderId="19" xfId="50" applyNumberFormat="1" applyFont="1" applyBorder="1" applyAlignment="1">
      <alignment horizontal="center"/>
      <protection/>
    </xf>
    <xf numFmtId="0" fontId="57" fillId="0" borderId="34" xfId="0" applyFont="1" applyBorder="1" applyAlignment="1">
      <alignment/>
    </xf>
    <xf numFmtId="0" fontId="58" fillId="0" borderId="38" xfId="0" applyFont="1" applyBorder="1" applyAlignment="1">
      <alignment/>
    </xf>
    <xf numFmtId="0" fontId="5" fillId="0" borderId="19" xfId="0" applyFont="1" applyFill="1" applyBorder="1" applyAlignment="1">
      <alignment horizontal="left"/>
    </xf>
    <xf numFmtId="0" fontId="57" fillId="0" borderId="36" xfId="0" applyFont="1" applyBorder="1" applyAlignment="1">
      <alignment/>
    </xf>
    <xf numFmtId="0" fontId="57" fillId="0" borderId="35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57" fillId="0" borderId="28" xfId="0" applyFont="1" applyBorder="1" applyAlignment="1">
      <alignment horizontal="center"/>
    </xf>
    <xf numFmtId="4" fontId="5" fillId="0" borderId="32" xfId="0" applyNumberFormat="1" applyFont="1" applyBorder="1" applyAlignment="1">
      <alignment/>
    </xf>
    <xf numFmtId="0" fontId="58" fillId="33" borderId="35" xfId="0" applyFont="1" applyFill="1" applyBorder="1" applyAlignment="1">
      <alignment/>
    </xf>
    <xf numFmtId="0" fontId="5" fillId="0" borderId="2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8" fillId="0" borderId="20" xfId="0" applyFont="1" applyBorder="1" applyAlignment="1">
      <alignment/>
    </xf>
    <xf numFmtId="0" fontId="57" fillId="0" borderId="19" xfId="0" applyFont="1" applyBorder="1" applyAlignment="1">
      <alignment/>
    </xf>
    <xf numFmtId="0" fontId="60" fillId="0" borderId="19" xfId="0" applyFont="1" applyBorder="1" applyAlignment="1">
      <alignment/>
    </xf>
    <xf numFmtId="0" fontId="59" fillId="0" borderId="20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59" fillId="0" borderId="22" xfId="0" applyFont="1" applyBorder="1" applyAlignment="1">
      <alignment/>
    </xf>
    <xf numFmtId="175" fontId="4" fillId="0" borderId="10" xfId="50" applyNumberFormat="1" applyFont="1" applyFill="1" applyBorder="1" applyAlignment="1">
      <alignment horizontal="right" vertical="center"/>
      <protection/>
    </xf>
    <xf numFmtId="0" fontId="4" fillId="0" borderId="10" xfId="50" applyFont="1" applyBorder="1" applyAlignment="1">
      <alignment horizontal="left" vertical="center"/>
      <protection/>
    </xf>
    <xf numFmtId="4" fontId="4" fillId="0" borderId="39" xfId="50" applyNumberFormat="1" applyFont="1" applyBorder="1" applyAlignment="1">
      <alignment horizontal="center" vertical="center"/>
      <protection/>
    </xf>
    <xf numFmtId="2" fontId="4" fillId="0" borderId="10" xfId="50" applyNumberFormat="1" applyFont="1" applyBorder="1" applyAlignment="1">
      <alignment horizontal="right" vertical="center"/>
      <protection/>
    </xf>
    <xf numFmtId="4" fontId="4" fillId="0" borderId="10" xfId="50" applyNumberFormat="1" applyFont="1" applyBorder="1" applyAlignment="1">
      <alignment horizontal="center" vertical="center"/>
      <protection/>
    </xf>
    <xf numFmtId="4" fontId="58" fillId="0" borderId="39" xfId="50" applyNumberFormat="1" applyFont="1" applyBorder="1" applyAlignment="1">
      <alignment horizontal="center" vertical="center"/>
      <protection/>
    </xf>
    <xf numFmtId="0" fontId="58" fillId="0" borderId="31" xfId="50" applyFont="1" applyBorder="1" applyAlignment="1">
      <alignment vertical="center"/>
      <protection/>
    </xf>
    <xf numFmtId="0" fontId="4" fillId="0" borderId="39" xfId="50" applyFont="1" applyBorder="1" applyAlignment="1">
      <alignment horizontal="left" vertical="center" wrapText="1"/>
      <protection/>
    </xf>
    <xf numFmtId="0" fontId="4" fillId="0" borderId="10" xfId="50" applyFont="1" applyBorder="1" applyAlignment="1">
      <alignment horizontal="left" vertical="center" wrapText="1"/>
      <protection/>
    </xf>
    <xf numFmtId="0" fontId="5" fillId="0" borderId="10" xfId="50" applyFont="1" applyBorder="1" applyAlignment="1">
      <alignment horizontal="center" vertical="center"/>
      <protection/>
    </xf>
    <xf numFmtId="0" fontId="4" fillId="0" borderId="31" xfId="50" applyFont="1" applyFill="1" applyBorder="1" applyAlignment="1">
      <alignment horizontal="center" vertical="center"/>
      <protection/>
    </xf>
    <xf numFmtId="2" fontId="58" fillId="0" borderId="10" xfId="50" applyNumberFormat="1" applyFont="1" applyBorder="1" applyAlignment="1">
      <alignment horizontal="right" vertical="center"/>
      <protection/>
    </xf>
    <xf numFmtId="4" fontId="58" fillId="0" borderId="10" xfId="50" applyNumberFormat="1" applyFont="1" applyBorder="1" applyAlignment="1">
      <alignment vertical="center"/>
      <protection/>
    </xf>
    <xf numFmtId="4" fontId="5" fillId="0" borderId="10" xfId="50" applyNumberFormat="1" applyFont="1" applyBorder="1" applyAlignment="1">
      <alignment horizontal="right" vertical="center"/>
      <protection/>
    </xf>
    <xf numFmtId="174" fontId="58" fillId="0" borderId="40" xfId="50" applyNumberFormat="1" applyFont="1" applyBorder="1" applyAlignment="1">
      <alignment horizontal="center" vertical="center"/>
      <protection/>
    </xf>
    <xf numFmtId="0" fontId="13" fillId="0" borderId="41" xfId="50" applyFont="1" applyBorder="1" applyAlignment="1">
      <alignment horizontal="left" vertical="center"/>
      <protection/>
    </xf>
    <xf numFmtId="4" fontId="58" fillId="0" borderId="41" xfId="50" applyNumberFormat="1" applyFont="1" applyBorder="1" applyAlignment="1">
      <alignment horizontal="center" vertical="center"/>
      <protection/>
    </xf>
    <xf numFmtId="4" fontId="58" fillId="0" borderId="41" xfId="50" applyNumberFormat="1" applyFont="1" applyBorder="1" applyAlignment="1">
      <alignment vertical="center"/>
      <protection/>
    </xf>
    <xf numFmtId="175" fontId="4" fillId="0" borderId="41" xfId="50" applyNumberFormat="1" applyFont="1" applyFill="1" applyBorder="1" applyAlignment="1">
      <alignment vertical="center"/>
      <protection/>
    </xf>
    <xf numFmtId="175" fontId="58" fillId="0" borderId="42" xfId="50" applyNumberFormat="1" applyFont="1" applyBorder="1" applyAlignment="1">
      <alignment vertical="center"/>
      <protection/>
    </xf>
    <xf numFmtId="0" fontId="58" fillId="0" borderId="43" xfId="50" applyFont="1" applyBorder="1" applyAlignment="1">
      <alignment vertical="center"/>
      <protection/>
    </xf>
    <xf numFmtId="0" fontId="5" fillId="0" borderId="28" xfId="50" applyFont="1" applyFill="1" applyBorder="1" applyAlignment="1">
      <alignment horizontal="center" vertical="center"/>
      <protection/>
    </xf>
    <xf numFmtId="0" fontId="4" fillId="0" borderId="28" xfId="50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left"/>
    </xf>
    <xf numFmtId="4" fontId="5" fillId="0" borderId="31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33" borderId="44" xfId="0" applyNumberFormat="1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0" borderId="39" xfId="50" applyFont="1" applyBorder="1" applyAlignment="1">
      <alignment horizontal="left" vertical="center"/>
      <protection/>
    </xf>
    <xf numFmtId="175" fontId="4" fillId="0" borderId="45" xfId="50" applyNumberFormat="1" applyFont="1" applyFill="1" applyBorder="1" applyAlignment="1">
      <alignment horizontal="right"/>
      <protection/>
    </xf>
    <xf numFmtId="4" fontId="5" fillId="0" borderId="46" xfId="50" applyNumberFormat="1" applyFont="1" applyBorder="1" applyAlignment="1">
      <alignment horizontal="right" vertical="center"/>
      <protection/>
    </xf>
    <xf numFmtId="4" fontId="4" fillId="0" borderId="24" xfId="0" applyNumberFormat="1" applyFont="1" applyBorder="1" applyAlignment="1">
      <alignment/>
    </xf>
    <xf numFmtId="4" fontId="58" fillId="0" borderId="0" xfId="0" applyNumberFormat="1" applyFont="1" applyBorder="1" applyAlignment="1">
      <alignment/>
    </xf>
    <xf numFmtId="176" fontId="58" fillId="0" borderId="39" xfId="0" applyNumberFormat="1" applyFont="1" applyBorder="1" applyAlignment="1">
      <alignment/>
    </xf>
    <xf numFmtId="4" fontId="58" fillId="0" borderId="39" xfId="0" applyNumberFormat="1" applyFont="1" applyBorder="1" applyAlignment="1">
      <alignment/>
    </xf>
    <xf numFmtId="4" fontId="58" fillId="0" borderId="4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50" applyFont="1" applyBorder="1" applyAlignment="1">
      <alignment horizontal="center" vertical="center"/>
      <protection/>
    </xf>
    <xf numFmtId="0" fontId="13" fillId="0" borderId="37" xfId="50" applyFont="1" applyBorder="1" applyAlignment="1">
      <alignment horizontal="center"/>
      <protection/>
    </xf>
    <xf numFmtId="0" fontId="13" fillId="0" borderId="14" xfId="50" applyFont="1" applyBorder="1" applyAlignment="1">
      <alignment horizontal="center"/>
      <protection/>
    </xf>
    <xf numFmtId="0" fontId="13" fillId="0" borderId="38" xfId="50" applyFont="1" applyBorder="1" applyAlignment="1">
      <alignment horizontal="center"/>
      <protection/>
    </xf>
    <xf numFmtId="49" fontId="9" fillId="0" borderId="0" xfId="50" applyNumberFormat="1" applyFont="1" applyFill="1" applyBorder="1" applyAlignment="1">
      <alignment horizontal="left"/>
      <protection/>
    </xf>
    <xf numFmtId="49" fontId="9" fillId="0" borderId="20" xfId="50" applyNumberFormat="1" applyFont="1" applyFill="1" applyBorder="1" applyAlignment="1">
      <alignment horizontal="left"/>
      <protection/>
    </xf>
    <xf numFmtId="0" fontId="14" fillId="0" borderId="13" xfId="50" applyFont="1" applyFill="1" applyBorder="1" applyAlignment="1">
      <alignment horizontal="center"/>
      <protection/>
    </xf>
    <xf numFmtId="0" fontId="14" fillId="0" borderId="35" xfId="50" applyFont="1" applyFill="1" applyBorder="1" applyAlignment="1">
      <alignment horizontal="center"/>
      <protection/>
    </xf>
    <xf numFmtId="3" fontId="4" fillId="0" borderId="0" xfId="50" applyNumberFormat="1" applyFont="1" applyBorder="1" applyAlignment="1">
      <alignment horizontal="center"/>
      <protection/>
    </xf>
    <xf numFmtId="3" fontId="4" fillId="0" borderId="12" xfId="50" applyNumberFormat="1" applyFont="1" applyBorder="1" applyAlignment="1">
      <alignment horizontal="center"/>
      <protection/>
    </xf>
    <xf numFmtId="15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5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cubadora Orçamento e Cronogram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2"/>
  <sheetViews>
    <sheetView tabSelected="1" zoomScalePageLayoutView="0" workbookViewId="0" topLeftCell="A8">
      <selection activeCell="B53" sqref="B53"/>
    </sheetView>
  </sheetViews>
  <sheetFormatPr defaultColWidth="11.421875" defaultRowHeight="12.75"/>
  <cols>
    <col min="1" max="1" width="8.8515625" style="18" customWidth="1"/>
    <col min="2" max="2" width="103.57421875" style="18" customWidth="1"/>
    <col min="3" max="3" width="7.8515625" style="18" customWidth="1"/>
    <col min="4" max="4" width="10.00390625" style="18" customWidth="1"/>
    <col min="5" max="5" width="16.28125" style="18" customWidth="1"/>
    <col min="6" max="6" width="12.7109375" style="18" customWidth="1"/>
    <col min="7" max="7" width="13.421875" style="18" bestFit="1" customWidth="1"/>
    <col min="8" max="8" width="31.00390625" style="20" customWidth="1"/>
    <col min="9" max="9" width="26.7109375" style="20" customWidth="1"/>
    <col min="10" max="10" width="13.140625" style="18" customWidth="1"/>
    <col min="11" max="11" width="14.8515625" style="18" customWidth="1"/>
    <col min="12" max="16384" width="11.421875" style="20" customWidth="1"/>
  </cols>
  <sheetData>
    <row r="1" spans="1:11" s="2" customFormat="1" ht="12.75">
      <c r="A1" s="130"/>
      <c r="B1" s="131"/>
      <c r="C1" s="132"/>
      <c r="D1" s="132"/>
      <c r="E1" s="132"/>
      <c r="F1" s="132"/>
      <c r="G1" s="131"/>
      <c r="H1" s="133"/>
      <c r="J1" s="62"/>
      <c r="K1" s="62"/>
    </row>
    <row r="2" spans="1:8" s="2" customFormat="1" ht="14.25">
      <c r="A2" s="134" t="s">
        <v>33</v>
      </c>
      <c r="B2" s="63"/>
      <c r="C2" s="210" t="s">
        <v>16</v>
      </c>
      <c r="D2" s="210"/>
      <c r="E2" s="210"/>
      <c r="F2" s="64"/>
      <c r="G2" s="65"/>
      <c r="H2" s="135"/>
    </row>
    <row r="3" spans="1:8" s="2" customFormat="1" ht="14.25">
      <c r="A3" s="134" t="s">
        <v>34</v>
      </c>
      <c r="B3" s="63"/>
      <c r="C3" s="210"/>
      <c r="D3" s="210"/>
      <c r="E3" s="210"/>
      <c r="F3" s="64"/>
      <c r="G3" s="66"/>
      <c r="H3" s="135"/>
    </row>
    <row r="4" spans="1:11" s="2" customFormat="1" ht="12.75">
      <c r="A4" s="136"/>
      <c r="B4" s="67"/>
      <c r="C4" s="68"/>
      <c r="D4" s="68"/>
      <c r="E4" s="68"/>
      <c r="F4" s="69"/>
      <c r="G4" s="70"/>
      <c r="H4" s="137"/>
      <c r="J4" s="64"/>
      <c r="K4" s="64"/>
    </row>
    <row r="5" spans="1:11" s="2" customFormat="1" ht="15">
      <c r="A5" s="134" t="s">
        <v>55</v>
      </c>
      <c r="B5" s="71"/>
      <c r="C5" s="21" t="s">
        <v>123</v>
      </c>
      <c r="D5" s="72"/>
      <c r="E5" s="64"/>
      <c r="F5" s="64"/>
      <c r="G5" s="63"/>
      <c r="H5" s="138"/>
      <c r="J5" s="127" t="s">
        <v>45</v>
      </c>
      <c r="K5" s="126" t="s">
        <v>49</v>
      </c>
    </row>
    <row r="6" spans="1:11" s="2" customFormat="1" ht="15">
      <c r="A6" s="134" t="s">
        <v>50</v>
      </c>
      <c r="B6" s="71"/>
      <c r="C6" s="214"/>
      <c r="D6" s="214"/>
      <c r="E6" s="214"/>
      <c r="F6" s="214"/>
      <c r="G6" s="214"/>
      <c r="H6" s="215"/>
      <c r="J6" s="126" t="s">
        <v>46</v>
      </c>
      <c r="K6" s="126" t="s">
        <v>48</v>
      </c>
    </row>
    <row r="7" spans="1:11" s="2" customFormat="1" ht="15.75" thickBot="1">
      <c r="A7" s="139" t="s">
        <v>32</v>
      </c>
      <c r="B7" s="73"/>
      <c r="C7" s="37" t="s">
        <v>125</v>
      </c>
      <c r="D7" s="74"/>
      <c r="E7" s="216" t="s">
        <v>124</v>
      </c>
      <c r="F7" s="216"/>
      <c r="G7" s="216"/>
      <c r="H7" s="217"/>
      <c r="J7" s="109"/>
      <c r="K7" s="109"/>
    </row>
    <row r="8" spans="1:11" s="2" customFormat="1" ht="12.75" customHeight="1">
      <c r="A8" s="140"/>
      <c r="B8" s="4"/>
      <c r="C8" s="4"/>
      <c r="D8" s="4"/>
      <c r="E8" s="5" t="s">
        <v>38</v>
      </c>
      <c r="F8" s="5" t="s">
        <v>17</v>
      </c>
      <c r="G8" s="5" t="s">
        <v>18</v>
      </c>
      <c r="H8" s="123" t="s">
        <v>29</v>
      </c>
      <c r="J8" s="119" t="s">
        <v>38</v>
      </c>
      <c r="K8" s="122" t="s">
        <v>38</v>
      </c>
    </row>
    <row r="9" spans="1:11" s="2" customFormat="1" ht="12.75">
      <c r="A9" s="120" t="s">
        <v>19</v>
      </c>
      <c r="B9" s="5" t="s">
        <v>5</v>
      </c>
      <c r="C9" s="5" t="s">
        <v>20</v>
      </c>
      <c r="D9" s="5" t="s">
        <v>21</v>
      </c>
      <c r="E9" s="5" t="s">
        <v>37</v>
      </c>
      <c r="F9" s="5" t="s">
        <v>22</v>
      </c>
      <c r="G9" s="5" t="s">
        <v>2</v>
      </c>
      <c r="H9" s="123" t="s">
        <v>30</v>
      </c>
      <c r="J9" s="120" t="s">
        <v>40</v>
      </c>
      <c r="K9" s="123" t="s">
        <v>37</v>
      </c>
    </row>
    <row r="10" spans="1:11" s="2" customFormat="1" ht="12.75">
      <c r="A10" s="141"/>
      <c r="B10" s="6"/>
      <c r="C10" s="7"/>
      <c r="D10" s="7"/>
      <c r="E10" s="7" t="s">
        <v>23</v>
      </c>
      <c r="F10" s="7" t="s">
        <v>23</v>
      </c>
      <c r="G10" s="7" t="s">
        <v>23</v>
      </c>
      <c r="H10" s="124" t="s">
        <v>35</v>
      </c>
      <c r="J10" s="121" t="s">
        <v>23</v>
      </c>
      <c r="K10" s="124" t="s">
        <v>23</v>
      </c>
    </row>
    <row r="11" spans="1:11" s="2" customFormat="1" ht="12.75">
      <c r="A11" s="142"/>
      <c r="B11" s="87"/>
      <c r="C11" s="88"/>
      <c r="D11" s="88"/>
      <c r="E11" s="88"/>
      <c r="F11" s="88"/>
      <c r="G11" s="88"/>
      <c r="H11" s="143"/>
      <c r="J11" s="110"/>
      <c r="K11" s="111"/>
    </row>
    <row r="12" spans="1:11" s="2" customFormat="1" ht="15.75">
      <c r="A12" s="211"/>
      <c r="B12" s="212"/>
      <c r="C12" s="212"/>
      <c r="D12" s="212"/>
      <c r="E12" s="212"/>
      <c r="F12" s="212"/>
      <c r="G12" s="212"/>
      <c r="H12" s="213"/>
      <c r="I12" s="128" t="s">
        <v>47</v>
      </c>
      <c r="J12" s="112"/>
      <c r="K12" s="113"/>
    </row>
    <row r="13" spans="1:11" s="2" customFormat="1" ht="17.25" customHeight="1">
      <c r="A13" s="194" t="s">
        <v>24</v>
      </c>
      <c r="B13" s="182" t="s">
        <v>91</v>
      </c>
      <c r="C13" s="178"/>
      <c r="D13" s="184"/>
      <c r="E13" s="184"/>
      <c r="F13" s="185"/>
      <c r="G13" s="186">
        <f>SUM(F14:F38)</f>
        <v>265373.20103999996</v>
      </c>
      <c r="H13" s="179"/>
      <c r="J13" s="114"/>
      <c r="K13" s="115"/>
    </row>
    <row r="14" spans="1:11" s="2" customFormat="1" ht="16.5" customHeight="1">
      <c r="A14" s="195" t="s">
        <v>25</v>
      </c>
      <c r="B14" s="174" t="s">
        <v>44</v>
      </c>
      <c r="C14" s="175" t="s">
        <v>0</v>
      </c>
      <c r="D14" s="176">
        <v>3</v>
      </c>
      <c r="E14" s="173">
        <f aca="true" t="shared" si="0" ref="E14:E19">K14</f>
        <v>310</v>
      </c>
      <c r="F14" s="91">
        <f>D14*E14</f>
        <v>930</v>
      </c>
      <c r="G14" s="89"/>
      <c r="H14" s="144" t="s">
        <v>43</v>
      </c>
      <c r="I14" s="125"/>
      <c r="J14" s="116">
        <v>250</v>
      </c>
      <c r="K14" s="117">
        <f>J14*1.24</f>
        <v>310</v>
      </c>
    </row>
    <row r="15" spans="1:11" s="2" customFormat="1" ht="18" customHeight="1">
      <c r="A15" s="195" t="s">
        <v>26</v>
      </c>
      <c r="B15" s="174" t="s">
        <v>41</v>
      </c>
      <c r="C15" s="177" t="s">
        <v>51</v>
      </c>
      <c r="D15" s="176">
        <v>1</v>
      </c>
      <c r="E15" s="173">
        <f t="shared" si="0"/>
        <v>290.0856</v>
      </c>
      <c r="F15" s="91">
        <f aca="true" t="shared" si="1" ref="F15:F37">D15*E15</f>
        <v>290.0856</v>
      </c>
      <c r="G15" s="89"/>
      <c r="H15" s="144" t="s">
        <v>36</v>
      </c>
      <c r="J15" s="118">
        <v>233.94</v>
      </c>
      <c r="K15" s="117">
        <f aca="true" t="shared" si="2" ref="K15:K37">J15*1.24</f>
        <v>290.0856</v>
      </c>
    </row>
    <row r="16" spans="1:11" s="2" customFormat="1" ht="20.25" customHeight="1">
      <c r="A16" s="195" t="s">
        <v>56</v>
      </c>
      <c r="B16" s="180" t="s">
        <v>76</v>
      </c>
      <c r="C16" s="177" t="s">
        <v>51</v>
      </c>
      <c r="D16" s="176">
        <v>52</v>
      </c>
      <c r="E16" s="173">
        <f t="shared" si="0"/>
        <v>2947.9016</v>
      </c>
      <c r="F16" s="91">
        <f t="shared" si="1"/>
        <v>153290.8832</v>
      </c>
      <c r="G16" s="89"/>
      <c r="H16" s="144" t="s">
        <v>77</v>
      </c>
      <c r="J16" s="118">
        <v>2377.34</v>
      </c>
      <c r="K16" s="117">
        <f t="shared" si="2"/>
        <v>2947.9016</v>
      </c>
    </row>
    <row r="17" spans="1:11" s="2" customFormat="1" ht="18" customHeight="1">
      <c r="A17" s="195" t="s">
        <v>57</v>
      </c>
      <c r="B17" s="201" t="s">
        <v>62</v>
      </c>
      <c r="C17" s="177" t="s">
        <v>51</v>
      </c>
      <c r="D17" s="176">
        <v>26</v>
      </c>
      <c r="E17" s="173">
        <f t="shared" si="0"/>
        <v>134.0564</v>
      </c>
      <c r="F17" s="91">
        <f t="shared" si="1"/>
        <v>3485.4664</v>
      </c>
      <c r="G17" s="89"/>
      <c r="H17" s="144" t="s">
        <v>63</v>
      </c>
      <c r="J17" s="118">
        <v>108.11</v>
      </c>
      <c r="K17" s="117">
        <f t="shared" si="2"/>
        <v>134.0564</v>
      </c>
    </row>
    <row r="18" spans="1:11" s="2" customFormat="1" ht="32.25" customHeight="1">
      <c r="A18" s="195" t="s">
        <v>58</v>
      </c>
      <c r="B18" s="180" t="s">
        <v>65</v>
      </c>
      <c r="C18" s="177" t="s">
        <v>51</v>
      </c>
      <c r="D18" s="176">
        <v>52</v>
      </c>
      <c r="E18" s="173">
        <f t="shared" si="0"/>
        <v>25.159599999999998</v>
      </c>
      <c r="F18" s="91">
        <f t="shared" si="1"/>
        <v>1308.2992</v>
      </c>
      <c r="G18" s="89"/>
      <c r="H18" s="144" t="s">
        <v>64</v>
      </c>
      <c r="J18" s="118">
        <v>20.29</v>
      </c>
      <c r="K18" s="117">
        <f t="shared" si="2"/>
        <v>25.159599999999998</v>
      </c>
    </row>
    <row r="19" spans="1:11" s="2" customFormat="1" ht="27" customHeight="1">
      <c r="A19" s="195" t="s">
        <v>59</v>
      </c>
      <c r="B19" s="180" t="s">
        <v>116</v>
      </c>
      <c r="C19" s="177" t="s">
        <v>51</v>
      </c>
      <c r="D19" s="176">
        <v>52</v>
      </c>
      <c r="E19" s="173">
        <f t="shared" si="0"/>
        <v>36.7412</v>
      </c>
      <c r="F19" s="91">
        <f t="shared" si="1"/>
        <v>1910.5424</v>
      </c>
      <c r="G19" s="89"/>
      <c r="H19" s="144" t="s">
        <v>115</v>
      </c>
      <c r="J19" s="118">
        <v>29.63</v>
      </c>
      <c r="K19" s="117">
        <f t="shared" si="2"/>
        <v>36.7412</v>
      </c>
    </row>
    <row r="20" spans="1:11" s="2" customFormat="1" ht="20.25" customHeight="1">
      <c r="A20" s="195" t="s">
        <v>60</v>
      </c>
      <c r="B20" s="180" t="s">
        <v>80</v>
      </c>
      <c r="C20" s="177" t="s">
        <v>1</v>
      </c>
      <c r="D20" s="176">
        <v>3289.8</v>
      </c>
      <c r="E20" s="173">
        <f aca="true" t="shared" si="3" ref="E20:E37">K20</f>
        <v>12.6108</v>
      </c>
      <c r="F20" s="91">
        <f t="shared" si="1"/>
        <v>41487.00984</v>
      </c>
      <c r="G20" s="89"/>
      <c r="H20" s="144" t="s">
        <v>71</v>
      </c>
      <c r="J20" s="118">
        <v>10.17</v>
      </c>
      <c r="K20" s="117">
        <f t="shared" si="2"/>
        <v>12.6108</v>
      </c>
    </row>
    <row r="21" spans="1:11" s="2" customFormat="1" ht="18" customHeight="1">
      <c r="A21" s="195" t="s">
        <v>61</v>
      </c>
      <c r="B21" s="201" t="s">
        <v>110</v>
      </c>
      <c r="C21" s="177" t="s">
        <v>1</v>
      </c>
      <c r="D21" s="176">
        <v>936</v>
      </c>
      <c r="E21" s="173">
        <f t="shared" si="3"/>
        <v>9.957199999999998</v>
      </c>
      <c r="F21" s="91">
        <f t="shared" si="1"/>
        <v>9319.939199999999</v>
      </c>
      <c r="G21" s="89"/>
      <c r="H21" s="144" t="s">
        <v>109</v>
      </c>
      <c r="J21" s="118">
        <v>8.03</v>
      </c>
      <c r="K21" s="117">
        <f t="shared" si="2"/>
        <v>9.957199999999998</v>
      </c>
    </row>
    <row r="22" spans="1:11" s="2" customFormat="1" ht="18" customHeight="1">
      <c r="A22" s="195" t="s">
        <v>66</v>
      </c>
      <c r="B22" s="201" t="s">
        <v>79</v>
      </c>
      <c r="C22" s="177" t="s">
        <v>1</v>
      </c>
      <c r="D22" s="176">
        <v>78</v>
      </c>
      <c r="E22" s="173">
        <f t="shared" si="3"/>
        <v>20.0756</v>
      </c>
      <c r="F22" s="91">
        <f t="shared" si="1"/>
        <v>1565.8968000000002</v>
      </c>
      <c r="G22" s="89"/>
      <c r="H22" s="144" t="s">
        <v>108</v>
      </c>
      <c r="J22" s="118">
        <v>16.19</v>
      </c>
      <c r="K22" s="117">
        <f t="shared" si="2"/>
        <v>20.0756</v>
      </c>
    </row>
    <row r="23" spans="1:11" s="2" customFormat="1" ht="29.25" customHeight="1">
      <c r="A23" s="195" t="s">
        <v>67</v>
      </c>
      <c r="B23" s="180" t="s">
        <v>113</v>
      </c>
      <c r="C23" s="177" t="s">
        <v>51</v>
      </c>
      <c r="D23" s="176">
        <v>1</v>
      </c>
      <c r="E23" s="173">
        <f t="shared" si="3"/>
        <v>472.05559999999997</v>
      </c>
      <c r="F23" s="91">
        <f t="shared" si="1"/>
        <v>472.05559999999997</v>
      </c>
      <c r="G23" s="89"/>
      <c r="H23" s="144" t="s">
        <v>70</v>
      </c>
      <c r="J23" s="118">
        <v>380.69</v>
      </c>
      <c r="K23" s="117">
        <f t="shared" si="2"/>
        <v>472.05559999999997</v>
      </c>
    </row>
    <row r="24" spans="1:11" s="2" customFormat="1" ht="18" customHeight="1">
      <c r="A24" s="195" t="s">
        <v>68</v>
      </c>
      <c r="B24" s="174" t="s">
        <v>72</v>
      </c>
      <c r="C24" s="177" t="s">
        <v>1</v>
      </c>
      <c r="D24" s="176">
        <v>104</v>
      </c>
      <c r="E24" s="173">
        <f t="shared" si="3"/>
        <v>1.7111999999999998</v>
      </c>
      <c r="F24" s="91">
        <f t="shared" si="1"/>
        <v>177.96479999999997</v>
      </c>
      <c r="G24" s="89"/>
      <c r="H24" s="144" t="s">
        <v>73</v>
      </c>
      <c r="J24" s="202">
        <v>1.38</v>
      </c>
      <c r="K24" s="117">
        <f t="shared" si="2"/>
        <v>1.7111999999999998</v>
      </c>
    </row>
    <row r="25" spans="1:11" s="2" customFormat="1" ht="18" customHeight="1">
      <c r="A25" s="195" t="s">
        <v>69</v>
      </c>
      <c r="B25" s="174" t="s">
        <v>75</v>
      </c>
      <c r="C25" s="177" t="s">
        <v>51</v>
      </c>
      <c r="D25" s="176">
        <v>1</v>
      </c>
      <c r="E25" s="173">
        <f t="shared" si="3"/>
        <v>22.258</v>
      </c>
      <c r="F25" s="91">
        <f t="shared" si="1"/>
        <v>22.258</v>
      </c>
      <c r="G25" s="89"/>
      <c r="H25" s="144" t="s">
        <v>74</v>
      </c>
      <c r="J25" s="202">
        <v>17.95</v>
      </c>
      <c r="K25" s="117">
        <f t="shared" si="2"/>
        <v>22.258</v>
      </c>
    </row>
    <row r="26" spans="1:11" s="2" customFormat="1" ht="41.25" customHeight="1">
      <c r="A26" s="195" t="s">
        <v>78</v>
      </c>
      <c r="B26" s="181" t="s">
        <v>98</v>
      </c>
      <c r="C26" s="177" t="s">
        <v>51</v>
      </c>
      <c r="D26" s="176">
        <v>104</v>
      </c>
      <c r="E26" s="173">
        <f t="shared" si="3"/>
        <v>426.56</v>
      </c>
      <c r="F26" s="91">
        <f t="shared" si="1"/>
        <v>44362.24</v>
      </c>
      <c r="G26" s="89"/>
      <c r="H26" s="144" t="s">
        <v>81</v>
      </c>
      <c r="J26" s="202">
        <v>344</v>
      </c>
      <c r="K26" s="117">
        <f t="shared" si="2"/>
        <v>426.56</v>
      </c>
    </row>
    <row r="27" spans="1:11" s="2" customFormat="1" ht="30" customHeight="1">
      <c r="A27" s="195" t="s">
        <v>84</v>
      </c>
      <c r="B27" s="181" t="s">
        <v>83</v>
      </c>
      <c r="C27" s="177" t="s">
        <v>0</v>
      </c>
      <c r="D27" s="176">
        <v>3</v>
      </c>
      <c r="E27" s="173">
        <f t="shared" si="3"/>
        <v>210.7628</v>
      </c>
      <c r="F27" s="91">
        <f t="shared" si="1"/>
        <v>632.2884</v>
      </c>
      <c r="G27" s="89"/>
      <c r="H27" s="144" t="s">
        <v>82</v>
      </c>
      <c r="J27" s="202">
        <v>169.97</v>
      </c>
      <c r="K27" s="117">
        <f t="shared" si="2"/>
        <v>210.7628</v>
      </c>
    </row>
    <row r="28" spans="1:11" s="2" customFormat="1" ht="30" customHeight="1">
      <c r="A28" s="195" t="s">
        <v>85</v>
      </c>
      <c r="B28" s="181" t="s">
        <v>86</v>
      </c>
      <c r="C28" s="177" t="s">
        <v>0</v>
      </c>
      <c r="D28" s="176">
        <v>7</v>
      </c>
      <c r="E28" s="173">
        <f t="shared" si="3"/>
        <v>11.0856</v>
      </c>
      <c r="F28" s="91">
        <f t="shared" si="1"/>
        <v>77.5992</v>
      </c>
      <c r="G28" s="89"/>
      <c r="H28" s="144" t="s">
        <v>87</v>
      </c>
      <c r="J28" s="202">
        <v>8.94</v>
      </c>
      <c r="K28" s="117">
        <f t="shared" si="2"/>
        <v>11.0856</v>
      </c>
    </row>
    <row r="29" spans="1:11" s="2" customFormat="1" ht="30" customHeight="1">
      <c r="A29" s="195" t="s">
        <v>89</v>
      </c>
      <c r="B29" s="181" t="s">
        <v>88</v>
      </c>
      <c r="C29" s="177" t="s">
        <v>0</v>
      </c>
      <c r="D29" s="176">
        <v>7</v>
      </c>
      <c r="E29" s="173">
        <f t="shared" si="3"/>
        <v>73.1972</v>
      </c>
      <c r="F29" s="91">
        <f t="shared" si="1"/>
        <v>512.3804</v>
      </c>
      <c r="G29" s="89"/>
      <c r="H29" s="144" t="s">
        <v>90</v>
      </c>
      <c r="J29" s="202">
        <v>59.03</v>
      </c>
      <c r="K29" s="117">
        <f t="shared" si="2"/>
        <v>73.1972</v>
      </c>
    </row>
    <row r="30" spans="1:11" s="2" customFormat="1" ht="25.5" customHeight="1">
      <c r="A30" s="195" t="s">
        <v>94</v>
      </c>
      <c r="B30" s="181" t="s">
        <v>92</v>
      </c>
      <c r="C30" s="177" t="s">
        <v>0</v>
      </c>
      <c r="D30" s="176">
        <v>7</v>
      </c>
      <c r="E30" s="173">
        <f t="shared" si="3"/>
        <v>23.5972</v>
      </c>
      <c r="F30" s="91">
        <f t="shared" si="1"/>
        <v>165.18040000000002</v>
      </c>
      <c r="G30" s="89"/>
      <c r="H30" s="144" t="s">
        <v>93</v>
      </c>
      <c r="J30" s="202">
        <v>19.03</v>
      </c>
      <c r="K30" s="117">
        <f t="shared" si="2"/>
        <v>23.5972</v>
      </c>
    </row>
    <row r="31" spans="1:11" s="2" customFormat="1" ht="28.5" customHeight="1">
      <c r="A31" s="195" t="s">
        <v>95</v>
      </c>
      <c r="B31" s="181" t="s">
        <v>111</v>
      </c>
      <c r="C31" s="177" t="s">
        <v>51</v>
      </c>
      <c r="D31" s="176">
        <v>1</v>
      </c>
      <c r="E31" s="173">
        <f t="shared" si="3"/>
        <v>2246.5576</v>
      </c>
      <c r="F31" s="91">
        <f t="shared" si="1"/>
        <v>2246.5576</v>
      </c>
      <c r="G31" s="89"/>
      <c r="H31" s="144" t="s">
        <v>112</v>
      </c>
      <c r="J31" s="202">
        <v>1811.74</v>
      </c>
      <c r="K31" s="117">
        <f t="shared" si="2"/>
        <v>2246.5576</v>
      </c>
    </row>
    <row r="32" spans="1:11" s="2" customFormat="1" ht="22.5" customHeight="1">
      <c r="A32" s="195" t="s">
        <v>99</v>
      </c>
      <c r="B32" s="181" t="s">
        <v>96</v>
      </c>
      <c r="C32" s="177" t="s">
        <v>51</v>
      </c>
      <c r="D32" s="176">
        <v>1</v>
      </c>
      <c r="E32" s="173">
        <f t="shared" si="3"/>
        <v>1733.2348</v>
      </c>
      <c r="F32" s="91">
        <f t="shared" si="1"/>
        <v>1733.2348</v>
      </c>
      <c r="G32" s="89"/>
      <c r="H32" s="144" t="s">
        <v>97</v>
      </c>
      <c r="J32" s="202">
        <v>1397.77</v>
      </c>
      <c r="K32" s="117">
        <f t="shared" si="2"/>
        <v>1733.2348</v>
      </c>
    </row>
    <row r="33" spans="1:11" s="2" customFormat="1" ht="22.5" customHeight="1">
      <c r="A33" s="195" t="s">
        <v>100</v>
      </c>
      <c r="B33" s="181" t="s">
        <v>105</v>
      </c>
      <c r="C33" s="177" t="s">
        <v>51</v>
      </c>
      <c r="D33" s="176">
        <v>52</v>
      </c>
      <c r="E33" s="173">
        <f t="shared" si="3"/>
        <v>2.1576</v>
      </c>
      <c r="F33" s="91">
        <f t="shared" si="1"/>
        <v>112.1952</v>
      </c>
      <c r="G33" s="89"/>
      <c r="H33" s="144" t="s">
        <v>101</v>
      </c>
      <c r="J33" s="202">
        <v>1.74</v>
      </c>
      <c r="K33" s="117">
        <f t="shared" si="2"/>
        <v>2.1576</v>
      </c>
    </row>
    <row r="34" spans="1:11" s="2" customFormat="1" ht="22.5" customHeight="1">
      <c r="A34" s="195" t="s">
        <v>103</v>
      </c>
      <c r="B34" s="181" t="s">
        <v>102</v>
      </c>
      <c r="C34" s="177" t="s">
        <v>51</v>
      </c>
      <c r="D34" s="176">
        <v>208</v>
      </c>
      <c r="E34" s="173">
        <f t="shared" si="3"/>
        <v>1.9964000000000002</v>
      </c>
      <c r="F34" s="91">
        <f t="shared" si="1"/>
        <v>415.25120000000004</v>
      </c>
      <c r="G34" s="89"/>
      <c r="H34" s="144" t="s">
        <v>104</v>
      </c>
      <c r="J34" s="202">
        <v>1.61</v>
      </c>
      <c r="K34" s="117">
        <f t="shared" si="2"/>
        <v>1.9964000000000002</v>
      </c>
    </row>
    <row r="35" spans="1:11" s="2" customFormat="1" ht="22.5" customHeight="1">
      <c r="A35" s="195" t="s">
        <v>114</v>
      </c>
      <c r="B35" s="181" t="s">
        <v>106</v>
      </c>
      <c r="C35" s="177" t="s">
        <v>51</v>
      </c>
      <c r="D35" s="176">
        <v>260</v>
      </c>
      <c r="E35" s="173">
        <f t="shared" si="3"/>
        <v>1.2896</v>
      </c>
      <c r="F35" s="91">
        <f t="shared" si="1"/>
        <v>335.29600000000005</v>
      </c>
      <c r="G35" s="89"/>
      <c r="H35" s="144" t="s">
        <v>107</v>
      </c>
      <c r="J35" s="202">
        <v>1.04</v>
      </c>
      <c r="K35" s="117">
        <f t="shared" si="2"/>
        <v>1.2896</v>
      </c>
    </row>
    <row r="36" spans="1:11" s="2" customFormat="1" ht="22.5" customHeight="1">
      <c r="A36" s="195" t="s">
        <v>117</v>
      </c>
      <c r="B36" s="181" t="s">
        <v>119</v>
      </c>
      <c r="C36" s="177" t="s">
        <v>51</v>
      </c>
      <c r="D36" s="176">
        <v>1</v>
      </c>
      <c r="E36" s="173">
        <f t="shared" si="3"/>
        <v>468.37280000000004</v>
      </c>
      <c r="F36" s="91">
        <f t="shared" si="1"/>
        <v>468.37280000000004</v>
      </c>
      <c r="G36" s="89"/>
      <c r="H36" s="144" t="s">
        <v>120</v>
      </c>
      <c r="J36" s="202">
        <v>377.72</v>
      </c>
      <c r="K36" s="117">
        <f t="shared" si="2"/>
        <v>468.37280000000004</v>
      </c>
    </row>
    <row r="37" spans="1:11" s="2" customFormat="1" ht="22.5" customHeight="1">
      <c r="A37" s="195" t="s">
        <v>118</v>
      </c>
      <c r="B37" s="181" t="s">
        <v>122</v>
      </c>
      <c r="C37" s="177" t="s">
        <v>51</v>
      </c>
      <c r="D37" s="176">
        <v>1</v>
      </c>
      <c r="E37" s="173">
        <f t="shared" si="3"/>
        <v>52.204</v>
      </c>
      <c r="F37" s="91">
        <f t="shared" si="1"/>
        <v>52.204</v>
      </c>
      <c r="G37" s="89"/>
      <c r="H37" s="144" t="s">
        <v>121</v>
      </c>
      <c r="J37" s="202">
        <v>42.1</v>
      </c>
      <c r="K37" s="117">
        <f t="shared" si="2"/>
        <v>52.204</v>
      </c>
    </row>
    <row r="38" spans="1:11" s="2" customFormat="1" ht="18" customHeight="1" thickBot="1">
      <c r="A38" s="145"/>
      <c r="B38" s="174"/>
      <c r="C38" s="107"/>
      <c r="D38" s="81"/>
      <c r="E38" s="90"/>
      <c r="F38" s="91"/>
      <c r="G38" s="81"/>
      <c r="H38" s="183"/>
      <c r="J38" s="129"/>
      <c r="K38" s="117"/>
    </row>
    <row r="39" spans="1:11" s="2" customFormat="1" ht="16.5" thickBot="1">
      <c r="A39" s="187"/>
      <c r="B39" s="188" t="s">
        <v>42</v>
      </c>
      <c r="C39" s="189"/>
      <c r="D39" s="190"/>
      <c r="E39" s="191"/>
      <c r="F39" s="192"/>
      <c r="G39" s="203">
        <f>SUM(G13:G38)</f>
        <v>265373.20103999996</v>
      </c>
      <c r="H39" s="193"/>
      <c r="I39" s="93"/>
      <c r="J39" s="108"/>
      <c r="K39" s="108"/>
    </row>
    <row r="40" spans="1:11" s="2" customFormat="1" ht="15.75">
      <c r="A40" s="146"/>
      <c r="B40" s="84"/>
      <c r="C40" s="76"/>
      <c r="D40" s="77"/>
      <c r="E40" s="82"/>
      <c r="F40" s="83"/>
      <c r="G40" s="85"/>
      <c r="H40" s="135"/>
      <c r="I40" s="86"/>
      <c r="J40" s="82"/>
      <c r="K40" s="82"/>
    </row>
    <row r="41" spans="1:11" s="2" customFormat="1" ht="7.5" customHeight="1" thickBot="1">
      <c r="A41" s="146"/>
      <c r="B41" s="75"/>
      <c r="C41" s="76"/>
      <c r="D41" s="77" t="s">
        <v>4</v>
      </c>
      <c r="E41" s="78"/>
      <c r="F41" s="77" t="s">
        <v>4</v>
      </c>
      <c r="G41" s="78" t="s">
        <v>4</v>
      </c>
      <c r="H41" s="135"/>
      <c r="J41" s="78"/>
      <c r="K41" s="78"/>
    </row>
    <row r="42" spans="1:11" s="2" customFormat="1" ht="12.75">
      <c r="A42" s="49"/>
      <c r="B42" s="50"/>
      <c r="C42" s="51"/>
      <c r="D42" s="52"/>
      <c r="E42" s="53"/>
      <c r="F42" s="54"/>
      <c r="G42" s="55"/>
      <c r="H42" s="56"/>
      <c r="I42" s="86"/>
      <c r="J42" s="13"/>
      <c r="K42" s="13"/>
    </row>
    <row r="43" spans="1:11" s="2" customFormat="1" ht="12.75">
      <c r="A43" s="57"/>
      <c r="B43" s="10"/>
      <c r="C43" s="11"/>
      <c r="D43" s="12"/>
      <c r="E43" s="13"/>
      <c r="F43" s="14"/>
      <c r="G43" s="17"/>
      <c r="H43" s="58"/>
      <c r="J43" s="13"/>
      <c r="K43" s="13"/>
    </row>
    <row r="44" spans="1:11" s="2" customFormat="1" ht="6.75" customHeight="1">
      <c r="A44" s="57"/>
      <c r="B44" s="10"/>
      <c r="C44" s="11"/>
      <c r="D44" s="12"/>
      <c r="E44" s="13"/>
      <c r="F44" s="14"/>
      <c r="G44" s="17"/>
      <c r="H44" s="58"/>
      <c r="J44" s="13"/>
      <c r="K44" s="13"/>
    </row>
    <row r="45" spans="1:11" s="2" customFormat="1" ht="12.75">
      <c r="A45" s="59"/>
      <c r="B45" s="3"/>
      <c r="C45" s="11"/>
      <c r="D45" s="12"/>
      <c r="E45" s="3"/>
      <c r="F45" s="14"/>
      <c r="G45" s="17"/>
      <c r="H45" s="58"/>
      <c r="J45" s="3"/>
      <c r="K45" s="3"/>
    </row>
    <row r="46" spans="1:11" s="2" customFormat="1" ht="12.75">
      <c r="A46" s="59"/>
      <c r="B46" s="15" t="s">
        <v>27</v>
      </c>
      <c r="C46" s="11"/>
      <c r="D46" s="12"/>
      <c r="E46" s="13" t="s">
        <v>28</v>
      </c>
      <c r="F46" s="14"/>
      <c r="G46" s="17"/>
      <c r="H46" s="58"/>
      <c r="J46" s="13"/>
      <c r="K46" s="13"/>
    </row>
    <row r="47" spans="1:11" s="2" customFormat="1" ht="15.75" customHeight="1">
      <c r="A47" s="59"/>
      <c r="B47" s="15" t="s">
        <v>39</v>
      </c>
      <c r="C47" s="11"/>
      <c r="D47" s="218" t="s">
        <v>52</v>
      </c>
      <c r="E47" s="218"/>
      <c r="F47" s="218"/>
      <c r="G47" s="17"/>
      <c r="H47" s="58"/>
      <c r="J47" s="15"/>
      <c r="K47" s="15"/>
    </row>
    <row r="48" spans="1:11" s="2" customFormat="1" ht="14.25" customHeight="1" thickBot="1">
      <c r="A48" s="60"/>
      <c r="B48" s="16" t="s">
        <v>31</v>
      </c>
      <c r="C48" s="8"/>
      <c r="D48" s="219" t="s">
        <v>54</v>
      </c>
      <c r="E48" s="219"/>
      <c r="F48" s="219"/>
      <c r="G48" s="9"/>
      <c r="H48" s="61"/>
      <c r="J48" s="11"/>
      <c r="K48" s="11"/>
    </row>
    <row r="49" spans="1:14" s="2" customFormat="1" ht="12.75">
      <c r="A49" s="15"/>
      <c r="B49" s="10"/>
      <c r="C49" s="11"/>
      <c r="D49" s="12"/>
      <c r="E49" s="15"/>
      <c r="F49" s="14"/>
      <c r="G49" s="17"/>
      <c r="H49" s="3"/>
      <c r="I49" s="3"/>
      <c r="J49" s="15"/>
      <c r="K49" s="15"/>
      <c r="L49" s="3"/>
      <c r="M49" s="3"/>
      <c r="N49" s="3"/>
    </row>
    <row r="50" spans="1:14" s="2" customFormat="1" ht="12.75">
      <c r="A50" s="15"/>
      <c r="B50" s="10"/>
      <c r="C50" s="11"/>
      <c r="D50" s="12"/>
      <c r="E50" s="15"/>
      <c r="F50" s="14"/>
      <c r="G50" s="17"/>
      <c r="H50" s="3"/>
      <c r="I50" s="3"/>
      <c r="J50" s="15"/>
      <c r="K50" s="15"/>
      <c r="L50" s="3"/>
      <c r="M50" s="3"/>
      <c r="N50" s="3"/>
    </row>
    <row r="51" spans="2:3" s="2" customFormat="1" ht="12.75">
      <c r="B51" s="3"/>
      <c r="C51" s="3"/>
    </row>
    <row r="52" spans="2:3" s="2" customFormat="1" ht="12.75">
      <c r="B52" s="3"/>
      <c r="C52" s="3"/>
    </row>
    <row r="53" spans="1:11" ht="12.75">
      <c r="A53" s="79"/>
      <c r="B53" s="80"/>
      <c r="C53" s="80"/>
      <c r="D53" s="79"/>
      <c r="E53" s="79"/>
      <c r="F53" s="79"/>
      <c r="G53" s="79"/>
      <c r="H53" s="79"/>
      <c r="J53" s="79"/>
      <c r="K53" s="79"/>
    </row>
    <row r="54" spans="1:11" ht="12.75">
      <c r="A54" s="79"/>
      <c r="B54" s="80"/>
      <c r="C54" s="80"/>
      <c r="D54" s="79"/>
      <c r="E54" s="79"/>
      <c r="F54" s="79"/>
      <c r="G54" s="79"/>
      <c r="H54" s="79"/>
      <c r="J54" s="79"/>
      <c r="K54" s="79"/>
    </row>
    <row r="55" spans="1:11" ht="12.75">
      <c r="A55" s="79"/>
      <c r="B55" s="80"/>
      <c r="C55" s="80"/>
      <c r="D55" s="79"/>
      <c r="E55" s="79"/>
      <c r="F55" s="79"/>
      <c r="G55" s="79"/>
      <c r="H55" s="79"/>
      <c r="J55" s="79"/>
      <c r="K55" s="79"/>
    </row>
    <row r="56" spans="2:14" s="18" customFormat="1" ht="12.75">
      <c r="B56" s="19"/>
      <c r="C56" s="19"/>
      <c r="H56" s="20"/>
      <c r="I56" s="20"/>
      <c r="L56" s="20"/>
      <c r="M56" s="20"/>
      <c r="N56" s="20"/>
    </row>
    <row r="57" spans="2:14" s="18" customFormat="1" ht="12.75">
      <c r="B57" s="19"/>
      <c r="C57" s="19"/>
      <c r="H57" s="20"/>
      <c r="I57" s="20"/>
      <c r="L57" s="20"/>
      <c r="M57" s="20"/>
      <c r="N57" s="20"/>
    </row>
    <row r="58" spans="2:14" s="18" customFormat="1" ht="12.75">
      <c r="B58" s="19"/>
      <c r="C58" s="19"/>
      <c r="H58" s="20"/>
      <c r="I58" s="20"/>
      <c r="L58" s="20"/>
      <c r="M58" s="20"/>
      <c r="N58" s="20"/>
    </row>
    <row r="59" spans="2:14" s="18" customFormat="1" ht="12.75">
      <c r="B59" s="19"/>
      <c r="C59" s="19"/>
      <c r="H59" s="20"/>
      <c r="I59" s="20"/>
      <c r="L59" s="20"/>
      <c r="M59" s="20"/>
      <c r="N59" s="20"/>
    </row>
    <row r="60" spans="2:14" s="18" customFormat="1" ht="12.75">
      <c r="B60" s="19"/>
      <c r="C60" s="19"/>
      <c r="H60" s="20"/>
      <c r="I60" s="20"/>
      <c r="L60" s="20"/>
      <c r="M60" s="20"/>
      <c r="N60" s="20"/>
    </row>
    <row r="61" spans="2:14" s="18" customFormat="1" ht="12.75">
      <c r="B61" s="19"/>
      <c r="C61" s="19"/>
      <c r="H61" s="20"/>
      <c r="I61" s="20"/>
      <c r="L61" s="20"/>
      <c r="M61" s="20"/>
      <c r="N61" s="20"/>
    </row>
    <row r="62" spans="2:14" s="18" customFormat="1" ht="12.75">
      <c r="B62" s="19"/>
      <c r="C62" s="19"/>
      <c r="H62" s="20"/>
      <c r="I62" s="20"/>
      <c r="L62" s="20"/>
      <c r="M62" s="20"/>
      <c r="N62" s="20"/>
    </row>
    <row r="63" spans="2:14" s="18" customFormat="1" ht="12.75">
      <c r="B63" s="19"/>
      <c r="C63" s="19"/>
      <c r="H63" s="20"/>
      <c r="I63" s="20"/>
      <c r="L63" s="20"/>
      <c r="M63" s="20"/>
      <c r="N63" s="20"/>
    </row>
    <row r="64" spans="2:14" s="18" customFormat="1" ht="12.75">
      <c r="B64" s="19"/>
      <c r="C64" s="19"/>
      <c r="H64" s="20"/>
      <c r="I64" s="20"/>
      <c r="L64" s="20"/>
      <c r="M64" s="20"/>
      <c r="N64" s="20"/>
    </row>
    <row r="65" spans="2:14" s="18" customFormat="1" ht="12.75">
      <c r="B65" s="19"/>
      <c r="C65" s="19"/>
      <c r="H65" s="20"/>
      <c r="I65" s="20"/>
      <c r="L65" s="20"/>
      <c r="M65" s="20"/>
      <c r="N65" s="20"/>
    </row>
    <row r="66" spans="2:14" s="18" customFormat="1" ht="12.75">
      <c r="B66" s="19"/>
      <c r="C66" s="19"/>
      <c r="H66" s="20"/>
      <c r="I66" s="20"/>
      <c r="L66" s="20"/>
      <c r="M66" s="20"/>
      <c r="N66" s="20"/>
    </row>
    <row r="67" spans="2:14" s="18" customFormat="1" ht="12.75">
      <c r="B67" s="19"/>
      <c r="C67" s="19"/>
      <c r="H67" s="20"/>
      <c r="I67" s="20"/>
      <c r="L67" s="20"/>
      <c r="M67" s="20"/>
      <c r="N67" s="20"/>
    </row>
    <row r="68" spans="2:14" s="18" customFormat="1" ht="12.75">
      <c r="B68" s="19"/>
      <c r="C68" s="19"/>
      <c r="H68" s="20"/>
      <c r="I68" s="20"/>
      <c r="L68" s="20"/>
      <c r="M68" s="20"/>
      <c r="N68" s="20"/>
    </row>
    <row r="69" spans="2:14" s="18" customFormat="1" ht="12.75">
      <c r="B69" s="19"/>
      <c r="C69" s="19"/>
      <c r="H69" s="20"/>
      <c r="I69" s="20"/>
      <c r="L69" s="20"/>
      <c r="M69" s="20"/>
      <c r="N69" s="20"/>
    </row>
    <row r="70" spans="2:14" s="18" customFormat="1" ht="12.75">
      <c r="B70" s="19"/>
      <c r="C70" s="19"/>
      <c r="H70" s="20"/>
      <c r="I70" s="20"/>
      <c r="L70" s="20"/>
      <c r="M70" s="20"/>
      <c r="N70" s="20"/>
    </row>
    <row r="71" spans="2:14" s="18" customFormat="1" ht="12.75">
      <c r="B71" s="19"/>
      <c r="C71" s="19"/>
      <c r="H71" s="20"/>
      <c r="I71" s="20"/>
      <c r="L71" s="20"/>
      <c r="M71" s="20"/>
      <c r="N71" s="20"/>
    </row>
    <row r="72" spans="2:14" s="18" customFormat="1" ht="12.75">
      <c r="B72" s="19"/>
      <c r="C72" s="19"/>
      <c r="H72" s="20"/>
      <c r="I72" s="20"/>
      <c r="L72" s="20"/>
      <c r="M72" s="20"/>
      <c r="N72" s="20"/>
    </row>
    <row r="73" spans="2:14" s="18" customFormat="1" ht="12.75">
      <c r="B73" s="19"/>
      <c r="C73" s="19"/>
      <c r="H73" s="20"/>
      <c r="I73" s="20"/>
      <c r="L73" s="20"/>
      <c r="M73" s="20"/>
      <c r="N73" s="20"/>
    </row>
    <row r="74" spans="2:14" s="18" customFormat="1" ht="12.75">
      <c r="B74" s="19"/>
      <c r="C74" s="19"/>
      <c r="H74" s="20"/>
      <c r="I74" s="20"/>
      <c r="L74" s="20"/>
      <c r="M74" s="20"/>
      <c r="N74" s="20"/>
    </row>
    <row r="75" spans="2:14" s="18" customFormat="1" ht="12.75">
      <c r="B75" s="19"/>
      <c r="C75" s="19"/>
      <c r="H75" s="20"/>
      <c r="I75" s="20"/>
      <c r="L75" s="20"/>
      <c r="M75" s="20"/>
      <c r="N75" s="20"/>
    </row>
    <row r="76" spans="2:14" s="18" customFormat="1" ht="12.75">
      <c r="B76" s="19"/>
      <c r="C76" s="19"/>
      <c r="H76" s="20"/>
      <c r="I76" s="20"/>
      <c r="L76" s="20"/>
      <c r="M76" s="20"/>
      <c r="N76" s="20"/>
    </row>
    <row r="77" spans="2:14" s="18" customFormat="1" ht="12.75">
      <c r="B77" s="19"/>
      <c r="C77" s="19"/>
      <c r="H77" s="20"/>
      <c r="I77" s="20"/>
      <c r="L77" s="20"/>
      <c r="M77" s="20"/>
      <c r="N77" s="20"/>
    </row>
    <row r="78" spans="2:14" s="18" customFormat="1" ht="12.75">
      <c r="B78" s="19"/>
      <c r="C78" s="19"/>
      <c r="H78" s="20"/>
      <c r="I78" s="20"/>
      <c r="L78" s="20"/>
      <c r="M78" s="20"/>
      <c r="N78" s="20"/>
    </row>
    <row r="79" spans="2:14" s="18" customFormat="1" ht="12.75">
      <c r="B79" s="19"/>
      <c r="C79" s="19"/>
      <c r="H79" s="20"/>
      <c r="I79" s="20"/>
      <c r="L79" s="20"/>
      <c r="M79" s="20"/>
      <c r="N79" s="20"/>
    </row>
    <row r="80" spans="2:14" s="18" customFormat="1" ht="12.75">
      <c r="B80" s="19"/>
      <c r="C80" s="19"/>
      <c r="H80" s="20"/>
      <c r="I80" s="20"/>
      <c r="L80" s="20"/>
      <c r="M80" s="20"/>
      <c r="N80" s="20"/>
    </row>
    <row r="81" spans="2:14" s="18" customFormat="1" ht="12.75">
      <c r="B81" s="19"/>
      <c r="C81" s="19"/>
      <c r="H81" s="20"/>
      <c r="I81" s="20"/>
      <c r="L81" s="20"/>
      <c r="M81" s="20"/>
      <c r="N81" s="20"/>
    </row>
    <row r="82" spans="2:14" s="18" customFormat="1" ht="12.75">
      <c r="B82" s="19"/>
      <c r="C82" s="19"/>
      <c r="H82" s="20"/>
      <c r="I82" s="20"/>
      <c r="L82" s="20"/>
      <c r="M82" s="20"/>
      <c r="N82" s="20"/>
    </row>
    <row r="83" spans="2:14" s="18" customFormat="1" ht="12.75">
      <c r="B83" s="19"/>
      <c r="C83" s="19"/>
      <c r="H83" s="20"/>
      <c r="I83" s="20"/>
      <c r="L83" s="20"/>
      <c r="M83" s="20"/>
      <c r="N83" s="20"/>
    </row>
    <row r="84" spans="2:14" s="18" customFormat="1" ht="12.75">
      <c r="B84" s="19"/>
      <c r="C84" s="19"/>
      <c r="H84" s="20"/>
      <c r="I84" s="20"/>
      <c r="L84" s="20"/>
      <c r="M84" s="20"/>
      <c r="N84" s="20"/>
    </row>
    <row r="85" spans="2:14" s="18" customFormat="1" ht="12.75">
      <c r="B85" s="19"/>
      <c r="C85" s="19"/>
      <c r="H85" s="20"/>
      <c r="I85" s="20"/>
      <c r="L85" s="20"/>
      <c r="M85" s="20"/>
      <c r="N85" s="20"/>
    </row>
    <row r="86" spans="2:14" s="18" customFormat="1" ht="12.75">
      <c r="B86" s="19"/>
      <c r="C86" s="19"/>
      <c r="H86" s="20"/>
      <c r="I86" s="20"/>
      <c r="L86" s="20"/>
      <c r="M86" s="20"/>
      <c r="N86" s="20"/>
    </row>
    <row r="87" spans="2:14" s="18" customFormat="1" ht="12.75">
      <c r="B87" s="19"/>
      <c r="C87" s="19"/>
      <c r="H87" s="20"/>
      <c r="I87" s="20"/>
      <c r="L87" s="20"/>
      <c r="M87" s="20"/>
      <c r="N87" s="20"/>
    </row>
    <row r="88" spans="2:14" s="18" customFormat="1" ht="12.75">
      <c r="B88" s="19"/>
      <c r="C88" s="19"/>
      <c r="H88" s="20"/>
      <c r="I88" s="20"/>
      <c r="L88" s="20"/>
      <c r="M88" s="20"/>
      <c r="N88" s="20"/>
    </row>
    <row r="89" spans="2:14" s="18" customFormat="1" ht="12.75">
      <c r="B89" s="19"/>
      <c r="C89" s="19"/>
      <c r="H89" s="20"/>
      <c r="I89" s="20"/>
      <c r="L89" s="20"/>
      <c r="M89" s="20"/>
      <c r="N89" s="20"/>
    </row>
    <row r="90" spans="2:14" s="18" customFormat="1" ht="12.75">
      <c r="B90" s="19"/>
      <c r="C90" s="19"/>
      <c r="H90" s="20"/>
      <c r="I90" s="20"/>
      <c r="L90" s="20"/>
      <c r="M90" s="20"/>
      <c r="N90" s="20"/>
    </row>
    <row r="91" spans="2:14" s="18" customFormat="1" ht="12.75">
      <c r="B91" s="19"/>
      <c r="C91" s="19"/>
      <c r="H91" s="20"/>
      <c r="I91" s="20"/>
      <c r="L91" s="20"/>
      <c r="M91" s="20"/>
      <c r="N91" s="20"/>
    </row>
    <row r="92" spans="2:14" s="18" customFormat="1" ht="12.75">
      <c r="B92" s="19"/>
      <c r="C92" s="19"/>
      <c r="H92" s="20"/>
      <c r="I92" s="20"/>
      <c r="L92" s="20"/>
      <c r="M92" s="20"/>
      <c r="N92" s="20"/>
    </row>
    <row r="93" spans="2:14" s="18" customFormat="1" ht="12.75">
      <c r="B93" s="19"/>
      <c r="C93" s="19"/>
      <c r="H93" s="20"/>
      <c r="I93" s="20"/>
      <c r="L93" s="20"/>
      <c r="M93" s="20"/>
      <c r="N93" s="20"/>
    </row>
    <row r="94" spans="2:14" s="18" customFormat="1" ht="12.75">
      <c r="B94" s="19"/>
      <c r="C94" s="19"/>
      <c r="H94" s="20"/>
      <c r="I94" s="20"/>
      <c r="L94" s="20"/>
      <c r="M94" s="20"/>
      <c r="N94" s="20"/>
    </row>
    <row r="95" spans="2:14" s="18" customFormat="1" ht="12.75">
      <c r="B95" s="19"/>
      <c r="C95" s="19"/>
      <c r="H95" s="20"/>
      <c r="I95" s="20"/>
      <c r="L95" s="20"/>
      <c r="M95" s="20"/>
      <c r="N95" s="20"/>
    </row>
    <row r="96" spans="2:14" s="18" customFormat="1" ht="12.75">
      <c r="B96" s="19"/>
      <c r="C96" s="19"/>
      <c r="H96" s="20"/>
      <c r="I96" s="20"/>
      <c r="L96" s="20"/>
      <c r="M96" s="20"/>
      <c r="N96" s="20"/>
    </row>
    <row r="97" spans="2:14" s="18" customFormat="1" ht="12.75">
      <c r="B97" s="19"/>
      <c r="C97" s="19"/>
      <c r="H97" s="20"/>
      <c r="I97" s="20"/>
      <c r="L97" s="20"/>
      <c r="M97" s="20"/>
      <c r="N97" s="20"/>
    </row>
    <row r="98" spans="2:14" s="18" customFormat="1" ht="12.75">
      <c r="B98" s="19"/>
      <c r="C98" s="19"/>
      <c r="H98" s="20"/>
      <c r="I98" s="20"/>
      <c r="L98" s="20"/>
      <c r="M98" s="20"/>
      <c r="N98" s="20"/>
    </row>
    <row r="99" spans="2:14" s="18" customFormat="1" ht="12.75">
      <c r="B99" s="19"/>
      <c r="C99" s="19"/>
      <c r="H99" s="20"/>
      <c r="I99" s="20"/>
      <c r="L99" s="20"/>
      <c r="M99" s="20"/>
      <c r="N99" s="20"/>
    </row>
    <row r="100" spans="2:14" s="18" customFormat="1" ht="12.75">
      <c r="B100" s="19"/>
      <c r="C100" s="19"/>
      <c r="H100" s="20"/>
      <c r="I100" s="20"/>
      <c r="L100" s="20"/>
      <c r="M100" s="20"/>
      <c r="N100" s="20"/>
    </row>
    <row r="101" spans="2:14" s="18" customFormat="1" ht="12.75">
      <c r="B101" s="19"/>
      <c r="C101" s="19"/>
      <c r="H101" s="20"/>
      <c r="I101" s="20"/>
      <c r="L101" s="20"/>
      <c r="M101" s="20"/>
      <c r="N101" s="20"/>
    </row>
    <row r="102" spans="2:14" s="18" customFormat="1" ht="12.75">
      <c r="B102" s="19"/>
      <c r="C102" s="19"/>
      <c r="H102" s="20"/>
      <c r="I102" s="20"/>
      <c r="L102" s="20"/>
      <c r="M102" s="20"/>
      <c r="N102" s="20"/>
    </row>
    <row r="103" spans="2:14" s="18" customFormat="1" ht="12.75">
      <c r="B103" s="19"/>
      <c r="C103" s="19"/>
      <c r="H103" s="20"/>
      <c r="I103" s="20"/>
      <c r="L103" s="20"/>
      <c r="M103" s="20"/>
      <c r="N103" s="20"/>
    </row>
    <row r="104" spans="2:14" s="18" customFormat="1" ht="12.75">
      <c r="B104" s="19"/>
      <c r="C104" s="19"/>
      <c r="H104" s="20"/>
      <c r="I104" s="20"/>
      <c r="L104" s="20"/>
      <c r="M104" s="20"/>
      <c r="N104" s="20"/>
    </row>
    <row r="105" spans="2:14" s="18" customFormat="1" ht="12.75">
      <c r="B105" s="19"/>
      <c r="C105" s="19"/>
      <c r="H105" s="20"/>
      <c r="I105" s="20"/>
      <c r="L105" s="20"/>
      <c r="M105" s="20"/>
      <c r="N105" s="20"/>
    </row>
    <row r="106" spans="2:14" s="18" customFormat="1" ht="12.75">
      <c r="B106" s="19"/>
      <c r="C106" s="19"/>
      <c r="H106" s="20"/>
      <c r="I106" s="20"/>
      <c r="L106" s="20"/>
      <c r="M106" s="20"/>
      <c r="N106" s="20"/>
    </row>
    <row r="107" spans="2:14" s="18" customFormat="1" ht="12.75">
      <c r="B107" s="19"/>
      <c r="C107" s="19"/>
      <c r="H107" s="20"/>
      <c r="I107" s="20"/>
      <c r="L107" s="20"/>
      <c r="M107" s="20"/>
      <c r="N107" s="20"/>
    </row>
    <row r="108" spans="2:14" s="18" customFormat="1" ht="12.75">
      <c r="B108" s="19"/>
      <c r="C108" s="19"/>
      <c r="H108" s="20"/>
      <c r="I108" s="20"/>
      <c r="L108" s="20"/>
      <c r="M108" s="20"/>
      <c r="N108" s="20"/>
    </row>
    <row r="109" spans="2:14" s="18" customFormat="1" ht="12.75">
      <c r="B109" s="19"/>
      <c r="C109" s="19"/>
      <c r="H109" s="20"/>
      <c r="I109" s="20"/>
      <c r="L109" s="20"/>
      <c r="M109" s="20"/>
      <c r="N109" s="20"/>
    </row>
    <row r="110" spans="2:14" s="18" customFormat="1" ht="12.75">
      <c r="B110" s="19"/>
      <c r="C110" s="19"/>
      <c r="H110" s="20"/>
      <c r="I110" s="20"/>
      <c r="L110" s="20"/>
      <c r="M110" s="20"/>
      <c r="N110" s="20"/>
    </row>
    <row r="111" spans="2:14" s="18" customFormat="1" ht="12.75">
      <c r="B111" s="19"/>
      <c r="C111" s="19"/>
      <c r="H111" s="20"/>
      <c r="I111" s="20"/>
      <c r="L111" s="20"/>
      <c r="M111" s="20"/>
      <c r="N111" s="20"/>
    </row>
    <row r="112" spans="2:14" s="18" customFormat="1" ht="12.75">
      <c r="B112" s="19"/>
      <c r="C112" s="19"/>
      <c r="H112" s="20"/>
      <c r="I112" s="20"/>
      <c r="L112" s="20"/>
      <c r="M112" s="20"/>
      <c r="N112" s="20"/>
    </row>
    <row r="113" spans="2:14" s="18" customFormat="1" ht="12.75">
      <c r="B113" s="19"/>
      <c r="C113" s="19"/>
      <c r="H113" s="20"/>
      <c r="I113" s="20"/>
      <c r="L113" s="20"/>
      <c r="M113" s="20"/>
      <c r="N113" s="20"/>
    </row>
    <row r="114" spans="2:14" s="18" customFormat="1" ht="12.75">
      <c r="B114" s="19"/>
      <c r="C114" s="19"/>
      <c r="H114" s="20"/>
      <c r="I114" s="20"/>
      <c r="L114" s="20"/>
      <c r="M114" s="20"/>
      <c r="N114" s="20"/>
    </row>
    <row r="115" spans="2:14" s="18" customFormat="1" ht="12.75">
      <c r="B115" s="19"/>
      <c r="C115" s="19"/>
      <c r="H115" s="20"/>
      <c r="I115" s="20"/>
      <c r="L115" s="20"/>
      <c r="M115" s="20"/>
      <c r="N115" s="20"/>
    </row>
    <row r="116" spans="2:14" s="18" customFormat="1" ht="12.75">
      <c r="B116" s="19"/>
      <c r="C116" s="19"/>
      <c r="H116" s="20"/>
      <c r="I116" s="20"/>
      <c r="L116" s="20"/>
      <c r="M116" s="20"/>
      <c r="N116" s="20"/>
    </row>
    <row r="117" spans="2:14" s="18" customFormat="1" ht="12.75">
      <c r="B117" s="19"/>
      <c r="C117" s="19"/>
      <c r="H117" s="20"/>
      <c r="I117" s="20"/>
      <c r="L117" s="20"/>
      <c r="M117" s="20"/>
      <c r="N117" s="20"/>
    </row>
    <row r="118" spans="2:14" s="18" customFormat="1" ht="12.75">
      <c r="B118" s="19"/>
      <c r="C118" s="19"/>
      <c r="H118" s="20"/>
      <c r="I118" s="20"/>
      <c r="L118" s="20"/>
      <c r="M118" s="20"/>
      <c r="N118" s="20"/>
    </row>
    <row r="119" spans="2:14" s="18" customFormat="1" ht="12.75">
      <c r="B119" s="19"/>
      <c r="C119" s="19"/>
      <c r="H119" s="20"/>
      <c r="I119" s="20"/>
      <c r="L119" s="20"/>
      <c r="M119" s="20"/>
      <c r="N119" s="20"/>
    </row>
    <row r="120" spans="2:14" s="18" customFormat="1" ht="12.75">
      <c r="B120" s="19"/>
      <c r="C120" s="19"/>
      <c r="H120" s="20"/>
      <c r="I120" s="20"/>
      <c r="L120" s="20"/>
      <c r="M120" s="20"/>
      <c r="N120" s="20"/>
    </row>
    <row r="121" spans="2:14" s="18" customFormat="1" ht="12.75">
      <c r="B121" s="19"/>
      <c r="C121" s="19"/>
      <c r="H121" s="20"/>
      <c r="I121" s="20"/>
      <c r="L121" s="20"/>
      <c r="M121" s="20"/>
      <c r="N121" s="20"/>
    </row>
    <row r="122" spans="2:14" s="18" customFormat="1" ht="12.75">
      <c r="B122" s="19"/>
      <c r="C122" s="19"/>
      <c r="H122" s="20"/>
      <c r="I122" s="20"/>
      <c r="L122" s="20"/>
      <c r="M122" s="20"/>
      <c r="N122" s="20"/>
    </row>
    <row r="123" spans="2:14" s="18" customFormat="1" ht="12.75">
      <c r="B123" s="19"/>
      <c r="C123" s="19"/>
      <c r="H123" s="20"/>
      <c r="I123" s="20"/>
      <c r="L123" s="20"/>
      <c r="M123" s="20"/>
      <c r="N123" s="20"/>
    </row>
    <row r="124" spans="2:14" s="18" customFormat="1" ht="12.75">
      <c r="B124" s="19"/>
      <c r="C124" s="19"/>
      <c r="H124" s="20"/>
      <c r="I124" s="20"/>
      <c r="L124" s="20"/>
      <c r="M124" s="20"/>
      <c r="N124" s="20"/>
    </row>
    <row r="125" spans="2:14" s="18" customFormat="1" ht="12.75">
      <c r="B125" s="19"/>
      <c r="C125" s="19"/>
      <c r="H125" s="20"/>
      <c r="I125" s="20"/>
      <c r="L125" s="20"/>
      <c r="M125" s="20"/>
      <c r="N125" s="20"/>
    </row>
    <row r="126" spans="2:14" s="18" customFormat="1" ht="12.75">
      <c r="B126" s="19"/>
      <c r="C126" s="19"/>
      <c r="H126" s="20"/>
      <c r="I126" s="20"/>
      <c r="L126" s="20"/>
      <c r="M126" s="20"/>
      <c r="N126" s="20"/>
    </row>
    <row r="127" spans="2:14" s="18" customFormat="1" ht="12.75">
      <c r="B127" s="19"/>
      <c r="C127" s="19"/>
      <c r="H127" s="20"/>
      <c r="I127" s="20"/>
      <c r="L127" s="20"/>
      <c r="M127" s="20"/>
      <c r="N127" s="20"/>
    </row>
    <row r="128" spans="2:14" s="18" customFormat="1" ht="12.75">
      <c r="B128" s="19"/>
      <c r="C128" s="19"/>
      <c r="H128" s="20"/>
      <c r="I128" s="20"/>
      <c r="L128" s="20"/>
      <c r="M128" s="20"/>
      <c r="N128" s="20"/>
    </row>
    <row r="129" spans="2:14" s="18" customFormat="1" ht="12.75">
      <c r="B129" s="19"/>
      <c r="C129" s="19"/>
      <c r="H129" s="20"/>
      <c r="I129" s="20"/>
      <c r="L129" s="20"/>
      <c r="M129" s="20"/>
      <c r="N129" s="20"/>
    </row>
    <row r="130" spans="2:14" s="18" customFormat="1" ht="12.75">
      <c r="B130" s="19"/>
      <c r="C130" s="19"/>
      <c r="H130" s="20"/>
      <c r="I130" s="20"/>
      <c r="L130" s="20"/>
      <c r="M130" s="20"/>
      <c r="N130" s="20"/>
    </row>
    <row r="131" spans="2:14" s="18" customFormat="1" ht="12.75">
      <c r="B131" s="19"/>
      <c r="C131" s="19"/>
      <c r="H131" s="20"/>
      <c r="I131" s="20"/>
      <c r="L131" s="20"/>
      <c r="M131" s="20"/>
      <c r="N131" s="20"/>
    </row>
    <row r="132" spans="2:14" s="18" customFormat="1" ht="12.75">
      <c r="B132" s="19"/>
      <c r="C132" s="19"/>
      <c r="H132" s="20"/>
      <c r="I132" s="20"/>
      <c r="L132" s="20"/>
      <c r="M132" s="20"/>
      <c r="N132" s="20"/>
    </row>
    <row r="133" spans="2:14" s="18" customFormat="1" ht="12.75">
      <c r="B133" s="19"/>
      <c r="C133" s="19"/>
      <c r="H133" s="20"/>
      <c r="I133" s="20"/>
      <c r="L133" s="20"/>
      <c r="M133" s="20"/>
      <c r="N133" s="20"/>
    </row>
    <row r="134" spans="2:14" s="18" customFormat="1" ht="12.75">
      <c r="B134" s="19"/>
      <c r="C134" s="19"/>
      <c r="H134" s="20"/>
      <c r="I134" s="20"/>
      <c r="L134" s="20"/>
      <c r="M134" s="20"/>
      <c r="N134" s="20"/>
    </row>
    <row r="135" spans="2:14" s="18" customFormat="1" ht="12.75">
      <c r="B135" s="19"/>
      <c r="C135" s="19"/>
      <c r="H135" s="20"/>
      <c r="I135" s="20"/>
      <c r="L135" s="20"/>
      <c r="M135" s="20"/>
      <c r="N135" s="20"/>
    </row>
    <row r="136" spans="2:14" s="18" customFormat="1" ht="12.75">
      <c r="B136" s="19"/>
      <c r="C136" s="19"/>
      <c r="H136" s="20"/>
      <c r="I136" s="20"/>
      <c r="L136" s="20"/>
      <c r="M136" s="20"/>
      <c r="N136" s="20"/>
    </row>
    <row r="137" spans="2:14" s="18" customFormat="1" ht="12.75">
      <c r="B137" s="19"/>
      <c r="C137" s="19"/>
      <c r="H137" s="20"/>
      <c r="I137" s="20"/>
      <c r="L137" s="20"/>
      <c r="M137" s="20"/>
      <c r="N137" s="20"/>
    </row>
    <row r="138" spans="2:14" s="18" customFormat="1" ht="12.75">
      <c r="B138" s="19"/>
      <c r="C138" s="19"/>
      <c r="H138" s="20"/>
      <c r="I138" s="20"/>
      <c r="L138" s="20"/>
      <c r="M138" s="20"/>
      <c r="N138" s="20"/>
    </row>
    <row r="139" spans="2:14" s="18" customFormat="1" ht="12.75">
      <c r="B139" s="19"/>
      <c r="C139" s="19"/>
      <c r="H139" s="20"/>
      <c r="I139" s="20"/>
      <c r="L139" s="20"/>
      <c r="M139" s="20"/>
      <c r="N139" s="20"/>
    </row>
    <row r="140" spans="2:14" s="18" customFormat="1" ht="12.75">
      <c r="B140" s="19"/>
      <c r="C140" s="19"/>
      <c r="H140" s="20"/>
      <c r="I140" s="20"/>
      <c r="L140" s="20"/>
      <c r="M140" s="20"/>
      <c r="N140" s="20"/>
    </row>
    <row r="141" spans="2:14" s="18" customFormat="1" ht="12.75">
      <c r="B141" s="19"/>
      <c r="C141" s="19"/>
      <c r="H141" s="20"/>
      <c r="I141" s="20"/>
      <c r="L141" s="20"/>
      <c r="M141" s="20"/>
      <c r="N141" s="20"/>
    </row>
    <row r="142" spans="2:14" s="18" customFormat="1" ht="12.75">
      <c r="B142" s="19"/>
      <c r="C142" s="19"/>
      <c r="H142" s="20"/>
      <c r="I142" s="20"/>
      <c r="L142" s="20"/>
      <c r="M142" s="20"/>
      <c r="N142" s="20"/>
    </row>
    <row r="143" spans="2:14" s="18" customFormat="1" ht="12.75">
      <c r="B143" s="19"/>
      <c r="C143" s="19"/>
      <c r="H143" s="20"/>
      <c r="I143" s="20"/>
      <c r="L143" s="20"/>
      <c r="M143" s="20"/>
      <c r="N143" s="20"/>
    </row>
    <row r="144" spans="2:14" s="18" customFormat="1" ht="12.75">
      <c r="B144" s="19"/>
      <c r="C144" s="19"/>
      <c r="H144" s="20"/>
      <c r="I144" s="20"/>
      <c r="L144" s="20"/>
      <c r="M144" s="20"/>
      <c r="N144" s="20"/>
    </row>
    <row r="145" spans="2:14" s="18" customFormat="1" ht="12.75">
      <c r="B145" s="19"/>
      <c r="C145" s="19"/>
      <c r="H145" s="20"/>
      <c r="I145" s="20"/>
      <c r="L145" s="20"/>
      <c r="M145" s="20"/>
      <c r="N145" s="20"/>
    </row>
    <row r="146" spans="2:14" s="18" customFormat="1" ht="12.75">
      <c r="B146" s="19"/>
      <c r="C146" s="19"/>
      <c r="H146" s="20"/>
      <c r="I146" s="20"/>
      <c r="L146" s="20"/>
      <c r="M146" s="20"/>
      <c r="N146" s="20"/>
    </row>
    <row r="147" spans="2:14" s="18" customFormat="1" ht="12.75">
      <c r="B147" s="19"/>
      <c r="C147" s="19"/>
      <c r="H147" s="20"/>
      <c r="I147" s="20"/>
      <c r="L147" s="20"/>
      <c r="M147" s="20"/>
      <c r="N147" s="20"/>
    </row>
    <row r="148" spans="2:14" s="18" customFormat="1" ht="12.75">
      <c r="B148" s="19"/>
      <c r="C148" s="19"/>
      <c r="H148" s="20"/>
      <c r="I148" s="20"/>
      <c r="L148" s="20"/>
      <c r="M148" s="20"/>
      <c r="N148" s="20"/>
    </row>
    <row r="149" spans="2:14" s="18" customFormat="1" ht="12.75">
      <c r="B149" s="19"/>
      <c r="C149" s="19"/>
      <c r="H149" s="20"/>
      <c r="I149" s="20"/>
      <c r="L149" s="20"/>
      <c r="M149" s="20"/>
      <c r="N149" s="20"/>
    </row>
    <row r="150" spans="2:14" s="18" customFormat="1" ht="12.75">
      <c r="B150" s="19"/>
      <c r="C150" s="19"/>
      <c r="H150" s="20"/>
      <c r="I150" s="20"/>
      <c r="L150" s="20"/>
      <c r="M150" s="20"/>
      <c r="N150" s="20"/>
    </row>
    <row r="151" spans="2:14" s="18" customFormat="1" ht="12.75">
      <c r="B151" s="19"/>
      <c r="C151" s="19"/>
      <c r="H151" s="20"/>
      <c r="I151" s="20"/>
      <c r="L151" s="20"/>
      <c r="M151" s="20"/>
      <c r="N151" s="20"/>
    </row>
    <row r="152" spans="2:14" s="18" customFormat="1" ht="12.75">
      <c r="B152" s="19"/>
      <c r="C152" s="19"/>
      <c r="H152" s="20"/>
      <c r="I152" s="20"/>
      <c r="L152" s="20"/>
      <c r="M152" s="20"/>
      <c r="N152" s="20"/>
    </row>
    <row r="153" spans="2:14" s="18" customFormat="1" ht="12.75">
      <c r="B153" s="19"/>
      <c r="C153" s="19"/>
      <c r="H153" s="20"/>
      <c r="I153" s="20"/>
      <c r="L153" s="20"/>
      <c r="M153" s="20"/>
      <c r="N153" s="20"/>
    </row>
    <row r="154" spans="2:14" s="18" customFormat="1" ht="12.75">
      <c r="B154" s="19"/>
      <c r="C154" s="19"/>
      <c r="H154" s="20"/>
      <c r="I154" s="20"/>
      <c r="L154" s="20"/>
      <c r="M154" s="20"/>
      <c r="N154" s="20"/>
    </row>
    <row r="155" spans="2:14" s="18" customFormat="1" ht="12.75">
      <c r="B155" s="19"/>
      <c r="C155" s="19"/>
      <c r="H155" s="20"/>
      <c r="I155" s="20"/>
      <c r="L155" s="20"/>
      <c r="M155" s="20"/>
      <c r="N155" s="20"/>
    </row>
    <row r="156" spans="2:14" s="18" customFormat="1" ht="12.75">
      <c r="B156" s="19"/>
      <c r="C156" s="19"/>
      <c r="H156" s="20"/>
      <c r="I156" s="20"/>
      <c r="L156" s="20"/>
      <c r="M156" s="20"/>
      <c r="N156" s="20"/>
    </row>
    <row r="157" spans="2:14" s="18" customFormat="1" ht="12.75">
      <c r="B157" s="19"/>
      <c r="C157" s="19"/>
      <c r="H157" s="20"/>
      <c r="I157" s="20"/>
      <c r="L157" s="20"/>
      <c r="M157" s="20"/>
      <c r="N157" s="20"/>
    </row>
    <row r="158" spans="2:14" s="18" customFormat="1" ht="12.75">
      <c r="B158" s="19"/>
      <c r="C158" s="19"/>
      <c r="H158" s="20"/>
      <c r="I158" s="20"/>
      <c r="L158" s="20"/>
      <c r="M158" s="20"/>
      <c r="N158" s="20"/>
    </row>
    <row r="159" spans="2:14" s="18" customFormat="1" ht="12.75">
      <c r="B159" s="19"/>
      <c r="C159" s="19"/>
      <c r="H159" s="20"/>
      <c r="I159" s="20"/>
      <c r="L159" s="20"/>
      <c r="M159" s="20"/>
      <c r="N159" s="20"/>
    </row>
    <row r="160" spans="2:14" s="18" customFormat="1" ht="12.75">
      <c r="B160" s="19"/>
      <c r="C160" s="19"/>
      <c r="H160" s="20"/>
      <c r="I160" s="20"/>
      <c r="L160" s="20"/>
      <c r="M160" s="20"/>
      <c r="N160" s="20"/>
    </row>
    <row r="161" spans="2:14" s="18" customFormat="1" ht="12.75">
      <c r="B161" s="19"/>
      <c r="C161" s="19"/>
      <c r="H161" s="20"/>
      <c r="I161" s="20"/>
      <c r="L161" s="20"/>
      <c r="M161" s="20"/>
      <c r="N161" s="20"/>
    </row>
    <row r="162" spans="2:14" s="18" customFormat="1" ht="12.75">
      <c r="B162" s="19"/>
      <c r="C162" s="19"/>
      <c r="H162" s="20"/>
      <c r="I162" s="20"/>
      <c r="L162" s="20"/>
      <c r="M162" s="20"/>
      <c r="N162" s="20"/>
    </row>
    <row r="163" spans="2:14" s="18" customFormat="1" ht="12.75">
      <c r="B163" s="19"/>
      <c r="C163" s="19"/>
      <c r="H163" s="20"/>
      <c r="I163" s="20"/>
      <c r="L163" s="20"/>
      <c r="M163" s="20"/>
      <c r="N163" s="20"/>
    </row>
    <row r="164" spans="2:14" s="18" customFormat="1" ht="12.75">
      <c r="B164" s="19"/>
      <c r="C164" s="19"/>
      <c r="H164" s="20"/>
      <c r="I164" s="20"/>
      <c r="L164" s="20"/>
      <c r="M164" s="20"/>
      <c r="N164" s="20"/>
    </row>
    <row r="165" spans="2:14" s="18" customFormat="1" ht="12.75">
      <c r="B165" s="19"/>
      <c r="C165" s="19"/>
      <c r="H165" s="20"/>
      <c r="I165" s="20"/>
      <c r="L165" s="20"/>
      <c r="M165" s="20"/>
      <c r="N165" s="20"/>
    </row>
    <row r="166" spans="2:14" s="18" customFormat="1" ht="12.75">
      <c r="B166" s="19"/>
      <c r="C166" s="19"/>
      <c r="H166" s="20"/>
      <c r="I166" s="20"/>
      <c r="L166" s="20"/>
      <c r="M166" s="20"/>
      <c r="N166" s="20"/>
    </row>
    <row r="167" spans="2:14" s="18" customFormat="1" ht="12.75">
      <c r="B167" s="19"/>
      <c r="C167" s="19"/>
      <c r="H167" s="20"/>
      <c r="I167" s="20"/>
      <c r="L167" s="20"/>
      <c r="M167" s="20"/>
      <c r="N167" s="20"/>
    </row>
    <row r="168" spans="2:14" s="18" customFormat="1" ht="12.75">
      <c r="B168" s="19"/>
      <c r="C168" s="19"/>
      <c r="H168" s="20"/>
      <c r="I168" s="20"/>
      <c r="L168" s="20"/>
      <c r="M168" s="20"/>
      <c r="N168" s="20"/>
    </row>
    <row r="169" spans="2:14" s="18" customFormat="1" ht="12.75">
      <c r="B169" s="19"/>
      <c r="C169" s="19"/>
      <c r="H169" s="20"/>
      <c r="I169" s="20"/>
      <c r="L169" s="20"/>
      <c r="M169" s="20"/>
      <c r="N169" s="20"/>
    </row>
    <row r="170" spans="2:14" s="18" customFormat="1" ht="12.75">
      <c r="B170" s="19"/>
      <c r="C170" s="19"/>
      <c r="H170" s="20"/>
      <c r="I170" s="20"/>
      <c r="L170" s="20"/>
      <c r="M170" s="20"/>
      <c r="N170" s="20"/>
    </row>
    <row r="171" spans="2:14" s="18" customFormat="1" ht="12.75">
      <c r="B171" s="19"/>
      <c r="C171" s="19"/>
      <c r="H171" s="20"/>
      <c r="I171" s="20"/>
      <c r="L171" s="20"/>
      <c r="M171" s="20"/>
      <c r="N171" s="20"/>
    </row>
    <row r="172" spans="2:14" s="18" customFormat="1" ht="12.75">
      <c r="B172" s="19"/>
      <c r="C172" s="19"/>
      <c r="H172" s="20"/>
      <c r="I172" s="20"/>
      <c r="L172" s="20"/>
      <c r="M172" s="20"/>
      <c r="N172" s="20"/>
    </row>
    <row r="173" spans="2:14" s="18" customFormat="1" ht="12.75">
      <c r="B173" s="19"/>
      <c r="C173" s="19"/>
      <c r="H173" s="20"/>
      <c r="I173" s="20"/>
      <c r="L173" s="20"/>
      <c r="M173" s="20"/>
      <c r="N173" s="20"/>
    </row>
    <row r="174" spans="2:14" s="18" customFormat="1" ht="12.75">
      <c r="B174" s="19"/>
      <c r="C174" s="19"/>
      <c r="H174" s="20"/>
      <c r="I174" s="20"/>
      <c r="L174" s="20"/>
      <c r="M174" s="20"/>
      <c r="N174" s="20"/>
    </row>
    <row r="175" spans="2:14" s="18" customFormat="1" ht="12.75">
      <c r="B175" s="19"/>
      <c r="C175" s="19"/>
      <c r="H175" s="20"/>
      <c r="I175" s="20"/>
      <c r="L175" s="20"/>
      <c r="M175" s="20"/>
      <c r="N175" s="20"/>
    </row>
    <row r="176" spans="2:14" s="18" customFormat="1" ht="12.75">
      <c r="B176" s="19"/>
      <c r="C176" s="19"/>
      <c r="H176" s="20"/>
      <c r="I176" s="20"/>
      <c r="L176" s="20"/>
      <c r="M176" s="20"/>
      <c r="N176" s="20"/>
    </row>
    <row r="177" spans="2:14" s="18" customFormat="1" ht="12.75">
      <c r="B177" s="19"/>
      <c r="C177" s="19"/>
      <c r="H177" s="20"/>
      <c r="I177" s="20"/>
      <c r="L177" s="20"/>
      <c r="M177" s="20"/>
      <c r="N177" s="20"/>
    </row>
    <row r="178" spans="2:14" s="18" customFormat="1" ht="12.75">
      <c r="B178" s="19"/>
      <c r="C178" s="19"/>
      <c r="H178" s="20"/>
      <c r="I178" s="20"/>
      <c r="L178" s="20"/>
      <c r="M178" s="20"/>
      <c r="N178" s="20"/>
    </row>
    <row r="179" spans="2:14" s="18" customFormat="1" ht="12.75">
      <c r="B179" s="19"/>
      <c r="C179" s="19"/>
      <c r="H179" s="20"/>
      <c r="I179" s="20"/>
      <c r="L179" s="20"/>
      <c r="M179" s="20"/>
      <c r="N179" s="20"/>
    </row>
    <row r="180" spans="2:14" s="18" customFormat="1" ht="12.75">
      <c r="B180" s="19"/>
      <c r="C180" s="19"/>
      <c r="H180" s="20"/>
      <c r="I180" s="20"/>
      <c r="L180" s="20"/>
      <c r="M180" s="20"/>
      <c r="N180" s="20"/>
    </row>
    <row r="181" spans="2:14" s="18" customFormat="1" ht="12.75">
      <c r="B181" s="19"/>
      <c r="C181" s="19"/>
      <c r="H181" s="20"/>
      <c r="I181" s="20"/>
      <c r="L181" s="20"/>
      <c r="M181" s="20"/>
      <c r="N181" s="20"/>
    </row>
    <row r="182" spans="2:14" s="18" customFormat="1" ht="12.75">
      <c r="B182" s="19"/>
      <c r="C182" s="19"/>
      <c r="H182" s="20"/>
      <c r="I182" s="20"/>
      <c r="L182" s="20"/>
      <c r="M182" s="20"/>
      <c r="N182" s="20"/>
    </row>
    <row r="183" spans="2:14" s="18" customFormat="1" ht="12.75">
      <c r="B183" s="19"/>
      <c r="C183" s="19"/>
      <c r="H183" s="20"/>
      <c r="I183" s="20"/>
      <c r="L183" s="20"/>
      <c r="M183" s="20"/>
      <c r="N183" s="20"/>
    </row>
    <row r="184" spans="2:14" s="18" customFormat="1" ht="12.75">
      <c r="B184" s="19"/>
      <c r="C184" s="19"/>
      <c r="H184" s="20"/>
      <c r="I184" s="20"/>
      <c r="L184" s="20"/>
      <c r="M184" s="20"/>
      <c r="N184" s="20"/>
    </row>
    <row r="185" spans="2:14" s="18" customFormat="1" ht="12.75">
      <c r="B185" s="19"/>
      <c r="C185" s="19"/>
      <c r="H185" s="20"/>
      <c r="I185" s="20"/>
      <c r="L185" s="20"/>
      <c r="M185" s="20"/>
      <c r="N185" s="20"/>
    </row>
    <row r="186" spans="2:14" s="18" customFormat="1" ht="12.75">
      <c r="B186" s="19"/>
      <c r="C186" s="19"/>
      <c r="H186" s="20"/>
      <c r="I186" s="20"/>
      <c r="L186" s="20"/>
      <c r="M186" s="20"/>
      <c r="N186" s="20"/>
    </row>
    <row r="187" spans="2:14" s="18" customFormat="1" ht="12.75">
      <c r="B187" s="19"/>
      <c r="C187" s="19"/>
      <c r="H187" s="20"/>
      <c r="I187" s="20"/>
      <c r="L187" s="20"/>
      <c r="M187" s="20"/>
      <c r="N187" s="20"/>
    </row>
    <row r="188" spans="2:14" s="18" customFormat="1" ht="12.75">
      <c r="B188" s="19"/>
      <c r="C188" s="19"/>
      <c r="H188" s="20"/>
      <c r="I188" s="20"/>
      <c r="L188" s="20"/>
      <c r="M188" s="20"/>
      <c r="N188" s="20"/>
    </row>
    <row r="189" spans="2:14" s="18" customFormat="1" ht="12.75">
      <c r="B189" s="19"/>
      <c r="C189" s="19"/>
      <c r="H189" s="20"/>
      <c r="I189" s="20"/>
      <c r="L189" s="20"/>
      <c r="M189" s="20"/>
      <c r="N189" s="20"/>
    </row>
    <row r="190" spans="2:14" s="18" customFormat="1" ht="12.75">
      <c r="B190" s="19"/>
      <c r="C190" s="19"/>
      <c r="H190" s="20"/>
      <c r="I190" s="20"/>
      <c r="L190" s="20"/>
      <c r="M190" s="20"/>
      <c r="N190" s="20"/>
    </row>
    <row r="191" spans="2:14" s="18" customFormat="1" ht="12.75">
      <c r="B191" s="19"/>
      <c r="C191" s="19"/>
      <c r="H191" s="20"/>
      <c r="I191" s="20"/>
      <c r="L191" s="20"/>
      <c r="M191" s="20"/>
      <c r="N191" s="20"/>
    </row>
    <row r="192" spans="2:14" s="18" customFormat="1" ht="12.75">
      <c r="B192" s="19"/>
      <c r="C192" s="19"/>
      <c r="H192" s="20"/>
      <c r="I192" s="20"/>
      <c r="L192" s="20"/>
      <c r="M192" s="20"/>
      <c r="N192" s="20"/>
    </row>
    <row r="193" spans="2:14" s="18" customFormat="1" ht="12.75">
      <c r="B193" s="19"/>
      <c r="C193" s="19"/>
      <c r="H193" s="20"/>
      <c r="I193" s="20"/>
      <c r="L193" s="20"/>
      <c r="M193" s="20"/>
      <c r="N193" s="20"/>
    </row>
    <row r="194" spans="2:14" s="18" customFormat="1" ht="12.75">
      <c r="B194" s="19"/>
      <c r="C194" s="19"/>
      <c r="H194" s="20"/>
      <c r="I194" s="20"/>
      <c r="L194" s="20"/>
      <c r="M194" s="20"/>
      <c r="N194" s="20"/>
    </row>
    <row r="195" spans="2:14" s="18" customFormat="1" ht="12.75">
      <c r="B195" s="19"/>
      <c r="C195" s="19"/>
      <c r="H195" s="20"/>
      <c r="I195" s="20"/>
      <c r="L195" s="20"/>
      <c r="M195" s="20"/>
      <c r="N195" s="20"/>
    </row>
    <row r="196" spans="2:14" s="18" customFormat="1" ht="12.75">
      <c r="B196" s="19"/>
      <c r="C196" s="19"/>
      <c r="H196" s="20"/>
      <c r="I196" s="20"/>
      <c r="L196" s="20"/>
      <c r="M196" s="20"/>
      <c r="N196" s="20"/>
    </row>
    <row r="197" spans="2:14" s="18" customFormat="1" ht="12.75">
      <c r="B197" s="19"/>
      <c r="C197" s="19"/>
      <c r="H197" s="20"/>
      <c r="I197" s="20"/>
      <c r="L197" s="20"/>
      <c r="M197" s="20"/>
      <c r="N197" s="20"/>
    </row>
    <row r="198" spans="2:14" s="18" customFormat="1" ht="12.75">
      <c r="B198" s="19"/>
      <c r="C198" s="19"/>
      <c r="H198" s="20"/>
      <c r="I198" s="20"/>
      <c r="L198" s="20"/>
      <c r="M198" s="20"/>
      <c r="N198" s="20"/>
    </row>
    <row r="199" spans="2:14" s="18" customFormat="1" ht="12.75">
      <c r="B199" s="19"/>
      <c r="C199" s="19"/>
      <c r="H199" s="20"/>
      <c r="I199" s="20"/>
      <c r="L199" s="20"/>
      <c r="M199" s="20"/>
      <c r="N199" s="20"/>
    </row>
    <row r="200" spans="2:14" s="18" customFormat="1" ht="12.75">
      <c r="B200" s="19"/>
      <c r="C200" s="19"/>
      <c r="H200" s="20"/>
      <c r="I200" s="20"/>
      <c r="L200" s="20"/>
      <c r="M200" s="20"/>
      <c r="N200" s="20"/>
    </row>
    <row r="201" spans="2:14" s="18" customFormat="1" ht="12.75">
      <c r="B201" s="19"/>
      <c r="C201" s="19"/>
      <c r="H201" s="20"/>
      <c r="I201" s="20"/>
      <c r="L201" s="20"/>
      <c r="M201" s="20"/>
      <c r="N201" s="20"/>
    </row>
    <row r="202" spans="2:14" s="18" customFormat="1" ht="12.75">
      <c r="B202" s="19"/>
      <c r="C202" s="19"/>
      <c r="H202" s="20"/>
      <c r="I202" s="20"/>
      <c r="L202" s="20"/>
      <c r="M202" s="20"/>
      <c r="N202" s="20"/>
    </row>
    <row r="203" spans="2:14" s="18" customFormat="1" ht="12.75">
      <c r="B203" s="19"/>
      <c r="C203" s="19"/>
      <c r="H203" s="20"/>
      <c r="I203" s="20"/>
      <c r="L203" s="20"/>
      <c r="M203" s="20"/>
      <c r="N203" s="20"/>
    </row>
    <row r="204" spans="2:14" s="18" customFormat="1" ht="12.75">
      <c r="B204" s="19"/>
      <c r="C204" s="19"/>
      <c r="H204" s="20"/>
      <c r="I204" s="20"/>
      <c r="L204" s="20"/>
      <c r="M204" s="20"/>
      <c r="N204" s="20"/>
    </row>
    <row r="205" spans="2:14" s="18" customFormat="1" ht="12.75">
      <c r="B205" s="19"/>
      <c r="C205" s="19"/>
      <c r="H205" s="20"/>
      <c r="I205" s="20"/>
      <c r="L205" s="20"/>
      <c r="M205" s="20"/>
      <c r="N205" s="20"/>
    </row>
    <row r="206" spans="2:14" s="18" customFormat="1" ht="12.75">
      <c r="B206" s="19"/>
      <c r="C206" s="19"/>
      <c r="H206" s="20"/>
      <c r="I206" s="20"/>
      <c r="L206" s="20"/>
      <c r="M206" s="20"/>
      <c r="N206" s="20"/>
    </row>
    <row r="207" spans="2:14" s="18" customFormat="1" ht="12.75">
      <c r="B207" s="19"/>
      <c r="C207" s="19"/>
      <c r="H207" s="20"/>
      <c r="I207" s="20"/>
      <c r="L207" s="20"/>
      <c r="M207" s="20"/>
      <c r="N207" s="20"/>
    </row>
    <row r="208" spans="2:14" s="18" customFormat="1" ht="12.75">
      <c r="B208" s="19"/>
      <c r="C208" s="19"/>
      <c r="H208" s="20"/>
      <c r="I208" s="20"/>
      <c r="L208" s="20"/>
      <c r="M208" s="20"/>
      <c r="N208" s="20"/>
    </row>
    <row r="209" spans="2:14" s="18" customFormat="1" ht="12.75">
      <c r="B209" s="19"/>
      <c r="C209" s="19"/>
      <c r="H209" s="20"/>
      <c r="I209" s="20"/>
      <c r="L209" s="20"/>
      <c r="M209" s="20"/>
      <c r="N209" s="20"/>
    </row>
    <row r="210" spans="2:14" s="18" customFormat="1" ht="12.75">
      <c r="B210" s="19"/>
      <c r="C210" s="19"/>
      <c r="H210" s="20"/>
      <c r="I210" s="20"/>
      <c r="L210" s="20"/>
      <c r="M210" s="20"/>
      <c r="N210" s="20"/>
    </row>
    <row r="211" spans="2:14" s="18" customFormat="1" ht="12.75">
      <c r="B211" s="19"/>
      <c r="C211" s="19"/>
      <c r="H211" s="20"/>
      <c r="I211" s="20"/>
      <c r="L211" s="20"/>
      <c r="M211" s="20"/>
      <c r="N211" s="20"/>
    </row>
    <row r="212" spans="2:14" s="18" customFormat="1" ht="12.75">
      <c r="B212" s="19"/>
      <c r="C212" s="19"/>
      <c r="H212" s="20"/>
      <c r="I212" s="20"/>
      <c r="L212" s="20"/>
      <c r="M212" s="20"/>
      <c r="N212" s="20"/>
    </row>
    <row r="213" spans="2:14" s="18" customFormat="1" ht="12.75">
      <c r="B213" s="19"/>
      <c r="C213" s="19"/>
      <c r="H213" s="20"/>
      <c r="I213" s="20"/>
      <c r="L213" s="20"/>
      <c r="M213" s="20"/>
      <c r="N213" s="20"/>
    </row>
    <row r="214" spans="2:14" s="18" customFormat="1" ht="12.75">
      <c r="B214" s="19"/>
      <c r="C214" s="19"/>
      <c r="H214" s="20"/>
      <c r="I214" s="20"/>
      <c r="L214" s="20"/>
      <c r="M214" s="20"/>
      <c r="N214" s="20"/>
    </row>
    <row r="215" spans="2:14" s="18" customFormat="1" ht="12.75">
      <c r="B215" s="19"/>
      <c r="C215" s="19"/>
      <c r="H215" s="20"/>
      <c r="I215" s="20"/>
      <c r="L215" s="20"/>
      <c r="M215" s="20"/>
      <c r="N215" s="20"/>
    </row>
    <row r="216" spans="2:14" s="18" customFormat="1" ht="12.75">
      <c r="B216" s="19"/>
      <c r="C216" s="19"/>
      <c r="H216" s="20"/>
      <c r="I216" s="20"/>
      <c r="L216" s="20"/>
      <c r="M216" s="20"/>
      <c r="N216" s="20"/>
    </row>
    <row r="217" spans="2:14" s="18" customFormat="1" ht="12.75">
      <c r="B217" s="19"/>
      <c r="C217" s="19"/>
      <c r="H217" s="20"/>
      <c r="I217" s="20"/>
      <c r="L217" s="20"/>
      <c r="M217" s="20"/>
      <c r="N217" s="20"/>
    </row>
    <row r="218" spans="2:14" s="18" customFormat="1" ht="12.75">
      <c r="B218" s="19"/>
      <c r="C218" s="19"/>
      <c r="H218" s="20"/>
      <c r="I218" s="20"/>
      <c r="L218" s="20"/>
      <c r="M218" s="20"/>
      <c r="N218" s="20"/>
    </row>
    <row r="219" spans="2:14" s="18" customFormat="1" ht="12.75">
      <c r="B219" s="19"/>
      <c r="C219" s="19"/>
      <c r="H219" s="20"/>
      <c r="I219" s="20"/>
      <c r="L219" s="20"/>
      <c r="M219" s="20"/>
      <c r="N219" s="20"/>
    </row>
    <row r="220" spans="2:14" s="18" customFormat="1" ht="12.75">
      <c r="B220" s="19"/>
      <c r="C220" s="19"/>
      <c r="H220" s="20"/>
      <c r="I220" s="20"/>
      <c r="L220" s="20"/>
      <c r="M220" s="20"/>
      <c r="N220" s="20"/>
    </row>
    <row r="221" spans="2:14" s="18" customFormat="1" ht="12.75">
      <c r="B221" s="19"/>
      <c r="C221" s="19"/>
      <c r="H221" s="20"/>
      <c r="I221" s="20"/>
      <c r="L221" s="20"/>
      <c r="M221" s="20"/>
      <c r="N221" s="20"/>
    </row>
    <row r="222" spans="2:14" s="18" customFormat="1" ht="12.75">
      <c r="B222" s="19"/>
      <c r="C222" s="19"/>
      <c r="H222" s="20"/>
      <c r="I222" s="20"/>
      <c r="L222" s="20"/>
      <c r="M222" s="20"/>
      <c r="N222" s="20"/>
    </row>
    <row r="223" spans="2:14" s="18" customFormat="1" ht="12.75">
      <c r="B223" s="19"/>
      <c r="C223" s="19"/>
      <c r="H223" s="20"/>
      <c r="I223" s="20"/>
      <c r="L223" s="20"/>
      <c r="M223" s="20"/>
      <c r="N223" s="20"/>
    </row>
    <row r="224" spans="2:14" s="18" customFormat="1" ht="12.75">
      <c r="B224" s="19"/>
      <c r="C224" s="19"/>
      <c r="H224" s="20"/>
      <c r="I224" s="20"/>
      <c r="L224" s="20"/>
      <c r="M224" s="20"/>
      <c r="N224" s="20"/>
    </row>
    <row r="225" spans="2:14" s="18" customFormat="1" ht="12.75">
      <c r="B225" s="19"/>
      <c r="C225" s="19"/>
      <c r="H225" s="20"/>
      <c r="I225" s="20"/>
      <c r="L225" s="20"/>
      <c r="M225" s="20"/>
      <c r="N225" s="20"/>
    </row>
    <row r="226" spans="2:14" s="18" customFormat="1" ht="12.75">
      <c r="B226" s="19"/>
      <c r="C226" s="19"/>
      <c r="H226" s="20"/>
      <c r="I226" s="20"/>
      <c r="L226" s="20"/>
      <c r="M226" s="20"/>
      <c r="N226" s="20"/>
    </row>
    <row r="227" spans="2:14" s="18" customFormat="1" ht="12.75">
      <c r="B227" s="19"/>
      <c r="C227" s="19"/>
      <c r="H227" s="20"/>
      <c r="I227" s="20"/>
      <c r="L227" s="20"/>
      <c r="M227" s="20"/>
      <c r="N227" s="20"/>
    </row>
    <row r="228" spans="2:14" s="18" customFormat="1" ht="12.75">
      <c r="B228" s="19"/>
      <c r="C228" s="19"/>
      <c r="H228" s="20"/>
      <c r="I228" s="20"/>
      <c r="L228" s="20"/>
      <c r="M228" s="20"/>
      <c r="N228" s="20"/>
    </row>
    <row r="229" spans="2:14" s="18" customFormat="1" ht="12.75">
      <c r="B229" s="19"/>
      <c r="C229" s="19"/>
      <c r="H229" s="20"/>
      <c r="I229" s="20"/>
      <c r="L229" s="20"/>
      <c r="M229" s="20"/>
      <c r="N229" s="20"/>
    </row>
    <row r="230" spans="2:14" s="18" customFormat="1" ht="12.75">
      <c r="B230" s="19"/>
      <c r="C230" s="19"/>
      <c r="H230" s="20"/>
      <c r="I230" s="20"/>
      <c r="L230" s="20"/>
      <c r="M230" s="20"/>
      <c r="N230" s="20"/>
    </row>
    <row r="231" spans="2:14" s="18" customFormat="1" ht="12.75">
      <c r="B231" s="19"/>
      <c r="C231" s="19"/>
      <c r="H231" s="20"/>
      <c r="I231" s="20"/>
      <c r="L231" s="20"/>
      <c r="M231" s="20"/>
      <c r="N231" s="20"/>
    </row>
    <row r="232" spans="2:14" s="18" customFormat="1" ht="12.75">
      <c r="B232" s="19"/>
      <c r="C232" s="19"/>
      <c r="H232" s="20"/>
      <c r="I232" s="20"/>
      <c r="L232" s="20"/>
      <c r="M232" s="20"/>
      <c r="N232" s="20"/>
    </row>
    <row r="233" spans="2:14" s="18" customFormat="1" ht="12.75">
      <c r="B233" s="19"/>
      <c r="C233" s="19"/>
      <c r="H233" s="20"/>
      <c r="I233" s="20"/>
      <c r="L233" s="20"/>
      <c r="M233" s="20"/>
      <c r="N233" s="20"/>
    </row>
    <row r="234" spans="2:14" s="18" customFormat="1" ht="12.75">
      <c r="B234" s="19"/>
      <c r="C234" s="19"/>
      <c r="H234" s="20"/>
      <c r="I234" s="20"/>
      <c r="L234" s="20"/>
      <c r="M234" s="20"/>
      <c r="N234" s="20"/>
    </row>
    <row r="235" spans="2:14" s="18" customFormat="1" ht="12.75">
      <c r="B235" s="19"/>
      <c r="C235" s="19"/>
      <c r="H235" s="20"/>
      <c r="I235" s="20"/>
      <c r="L235" s="20"/>
      <c r="M235" s="20"/>
      <c r="N235" s="20"/>
    </row>
    <row r="236" spans="2:14" s="18" customFormat="1" ht="12.75">
      <c r="B236" s="19"/>
      <c r="C236" s="19"/>
      <c r="H236" s="20"/>
      <c r="I236" s="20"/>
      <c r="L236" s="20"/>
      <c r="M236" s="20"/>
      <c r="N236" s="20"/>
    </row>
    <row r="237" spans="2:14" s="18" customFormat="1" ht="12.75">
      <c r="B237" s="19"/>
      <c r="C237" s="19"/>
      <c r="H237" s="20"/>
      <c r="I237" s="20"/>
      <c r="L237" s="20"/>
      <c r="M237" s="20"/>
      <c r="N237" s="20"/>
    </row>
    <row r="238" spans="2:14" s="18" customFormat="1" ht="12.75">
      <c r="B238" s="19"/>
      <c r="C238" s="19"/>
      <c r="H238" s="20"/>
      <c r="I238" s="20"/>
      <c r="L238" s="20"/>
      <c r="M238" s="20"/>
      <c r="N238" s="20"/>
    </row>
    <row r="239" spans="2:14" s="18" customFormat="1" ht="12.75">
      <c r="B239" s="19"/>
      <c r="C239" s="19"/>
      <c r="H239" s="20"/>
      <c r="I239" s="20"/>
      <c r="L239" s="20"/>
      <c r="M239" s="20"/>
      <c r="N239" s="20"/>
    </row>
    <row r="240" spans="2:14" s="18" customFormat="1" ht="12.75">
      <c r="B240" s="19"/>
      <c r="C240" s="19"/>
      <c r="H240" s="20"/>
      <c r="I240" s="20"/>
      <c r="L240" s="20"/>
      <c r="M240" s="20"/>
      <c r="N240" s="20"/>
    </row>
    <row r="241" spans="2:14" s="18" customFormat="1" ht="12.75">
      <c r="B241" s="19"/>
      <c r="C241" s="19"/>
      <c r="H241" s="20"/>
      <c r="I241" s="20"/>
      <c r="L241" s="20"/>
      <c r="M241" s="20"/>
      <c r="N241" s="20"/>
    </row>
    <row r="242" spans="3:14" s="18" customFormat="1" ht="12.75">
      <c r="C242" s="19"/>
      <c r="H242" s="20"/>
      <c r="I242" s="20"/>
      <c r="L242" s="20"/>
      <c r="M242" s="20"/>
      <c r="N242" s="20"/>
    </row>
  </sheetData>
  <sheetProtection/>
  <mergeCells count="6">
    <mergeCell ref="C2:E3"/>
    <mergeCell ref="A12:H12"/>
    <mergeCell ref="C6:H6"/>
    <mergeCell ref="E7:H7"/>
    <mergeCell ref="D47:F47"/>
    <mergeCell ref="D48:F48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7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2.7109375" style="0" customWidth="1"/>
    <col min="2" max="2" width="45.421875" style="0" bestFit="1" customWidth="1"/>
    <col min="3" max="3" width="14.8515625" style="0" customWidth="1"/>
    <col min="4" max="4" width="6.57421875" style="0" bestFit="1" customWidth="1"/>
    <col min="5" max="5" width="13.28125" style="0" customWidth="1"/>
    <col min="6" max="6" width="7.00390625" style="0" customWidth="1"/>
    <col min="7" max="7" width="14.28125" style="0" customWidth="1"/>
    <col min="8" max="8" width="6.421875" style="0" bestFit="1" customWidth="1"/>
    <col min="9" max="9" width="16.00390625" style="0" customWidth="1"/>
    <col min="10" max="10" width="6.57421875" style="0" bestFit="1" customWidth="1"/>
    <col min="11" max="11" width="15.57421875" style="0" customWidth="1"/>
    <col min="12" max="12" width="6.421875" style="0" bestFit="1" customWidth="1"/>
    <col min="13" max="13" width="7.28125" style="0" customWidth="1"/>
    <col min="14" max="14" width="9.8515625" style="0" customWidth="1"/>
  </cols>
  <sheetData>
    <row r="1" spans="1:14" ht="16.5" customHeight="1">
      <c r="A1" s="228" t="s">
        <v>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4" ht="11.25" customHeight="1">
      <c r="A2" s="147" t="s">
        <v>4</v>
      </c>
      <c r="B2" s="22" t="s">
        <v>4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5"/>
      <c r="N2" s="148"/>
    </row>
    <row r="3" spans="1:14" ht="12.75">
      <c r="A3" s="149" t="str">
        <f>orçamento!A5</f>
        <v>Obra: Implantação de iluminação pública as margens da SC 492 entre os Km: 103,485 ao 104,840</v>
      </c>
      <c r="B3" s="46"/>
      <c r="C3" s="47"/>
      <c r="D3" s="47"/>
      <c r="E3" s="47"/>
      <c r="F3" s="27"/>
      <c r="G3" s="27"/>
      <c r="H3" s="26"/>
      <c r="I3" s="237" t="str">
        <f>orçamento!C5</f>
        <v>Data: 08/01/2023</v>
      </c>
      <c r="J3" s="237"/>
      <c r="K3" s="238"/>
      <c r="L3" s="28"/>
      <c r="M3" s="29"/>
      <c r="N3" s="150"/>
    </row>
    <row r="4" spans="1:14" ht="12.75">
      <c r="A4" s="233" t="str">
        <f>orçamento!A6</f>
        <v>Endereço: Perímetro urbano do Município de Bandeirante/SC</v>
      </c>
      <c r="B4" s="234"/>
      <c r="C4" s="234"/>
      <c r="D4" s="234"/>
      <c r="E4" s="234"/>
      <c r="F4" s="24"/>
      <c r="G4" s="24"/>
      <c r="H4" s="29" t="s">
        <v>4</v>
      </c>
      <c r="I4" s="239"/>
      <c r="J4" s="239"/>
      <c r="K4" s="239"/>
      <c r="L4" s="239"/>
      <c r="M4" s="239"/>
      <c r="N4" s="240"/>
    </row>
    <row r="5" spans="1:14" ht="12.75">
      <c r="A5" s="235" t="str">
        <f>orçamento!A7</f>
        <v>Proprietário: Prefeitura Municipal de Bandeirante</v>
      </c>
      <c r="B5" s="236"/>
      <c r="C5" s="236"/>
      <c r="D5" s="236"/>
      <c r="E5" s="236"/>
      <c r="F5" s="30"/>
      <c r="G5" s="30"/>
      <c r="H5" s="30" t="s">
        <v>4</v>
      </c>
      <c r="I5" s="94" t="str">
        <f>orçamento!C7</f>
        <v>BDI: 24,00%</v>
      </c>
      <c r="J5" s="95"/>
      <c r="K5" s="95"/>
      <c r="L5" s="31"/>
      <c r="M5" s="30"/>
      <c r="N5" s="151"/>
    </row>
    <row r="6" spans="1:14" ht="12.75">
      <c r="A6" s="152"/>
      <c r="B6" s="96"/>
      <c r="C6" s="42"/>
      <c r="D6" s="42"/>
      <c r="E6" s="231" t="s">
        <v>13</v>
      </c>
      <c r="F6" s="232"/>
      <c r="G6" s="232"/>
      <c r="H6" s="232"/>
      <c r="I6" s="232"/>
      <c r="J6" s="232"/>
      <c r="K6" s="42"/>
      <c r="L6" s="42"/>
      <c r="M6" s="42"/>
      <c r="N6" s="153"/>
    </row>
    <row r="7" spans="1:14" ht="12.75">
      <c r="A7" s="154" t="s">
        <v>4</v>
      </c>
      <c r="B7" s="98" t="s">
        <v>5</v>
      </c>
      <c r="C7" s="92">
        <v>1</v>
      </c>
      <c r="D7" s="99"/>
      <c r="E7" s="92">
        <v>2</v>
      </c>
      <c r="F7" s="99"/>
      <c r="G7" s="92">
        <v>3</v>
      </c>
      <c r="H7" s="99"/>
      <c r="I7" s="92">
        <v>4</v>
      </c>
      <c r="J7" s="99"/>
      <c r="K7" s="92">
        <v>5</v>
      </c>
      <c r="L7" s="99"/>
      <c r="M7" s="43"/>
      <c r="N7" s="155" t="s">
        <v>2</v>
      </c>
    </row>
    <row r="8" spans="1:14" ht="12.75">
      <c r="A8" s="156"/>
      <c r="B8" s="97"/>
      <c r="C8" s="100" t="s">
        <v>6</v>
      </c>
      <c r="D8" s="100" t="s">
        <v>7</v>
      </c>
      <c r="E8" s="100" t="s">
        <v>6</v>
      </c>
      <c r="F8" s="100" t="s">
        <v>7</v>
      </c>
      <c r="G8" s="100" t="s">
        <v>6</v>
      </c>
      <c r="H8" s="100" t="s">
        <v>7</v>
      </c>
      <c r="I8" s="100" t="s">
        <v>6</v>
      </c>
      <c r="J8" s="100" t="s">
        <v>7</v>
      </c>
      <c r="K8" s="100" t="s">
        <v>6</v>
      </c>
      <c r="L8" s="100" t="s">
        <v>7</v>
      </c>
      <c r="M8" s="100" t="s">
        <v>7</v>
      </c>
      <c r="N8" s="157" t="s">
        <v>6</v>
      </c>
    </row>
    <row r="9" spans="1:14" ht="12.75">
      <c r="A9" s="158">
        <v>1</v>
      </c>
      <c r="B9" s="102" t="s">
        <v>91</v>
      </c>
      <c r="C9" s="48">
        <f>N9*D9/100</f>
        <v>66343.30025999999</v>
      </c>
      <c r="D9" s="48">
        <v>25</v>
      </c>
      <c r="E9" s="48">
        <f>N9*F9/100</f>
        <v>66343.30025999999</v>
      </c>
      <c r="F9" s="48">
        <v>25</v>
      </c>
      <c r="G9" s="96">
        <f>N9*H9/100</f>
        <v>132686.60051999998</v>
      </c>
      <c r="H9" s="48">
        <v>50</v>
      </c>
      <c r="I9" s="96"/>
      <c r="J9" s="48"/>
      <c r="K9" s="96"/>
      <c r="L9" s="48"/>
      <c r="M9" s="48">
        <f>(N9/N11*10000)/100</f>
        <v>100</v>
      </c>
      <c r="N9" s="159">
        <f>orçamento!G13</f>
        <v>265373.20103999996</v>
      </c>
    </row>
    <row r="10" spans="1:14" ht="12.75">
      <c r="A10" s="160"/>
      <c r="B10" s="196"/>
      <c r="C10" s="198"/>
      <c r="D10" s="205"/>
      <c r="E10" s="206"/>
      <c r="F10" s="205"/>
      <c r="G10" s="206"/>
      <c r="H10" s="205"/>
      <c r="I10" s="206"/>
      <c r="J10" s="205"/>
      <c r="K10" s="207"/>
      <c r="L10" s="208"/>
      <c r="M10" s="198"/>
      <c r="N10" s="197"/>
    </row>
    <row r="11" spans="1:14" ht="12.75">
      <c r="A11" s="158"/>
      <c r="B11" s="103" t="s">
        <v>8</v>
      </c>
      <c r="C11" s="204">
        <f>SUM(C9:C9)</f>
        <v>66343.30025999999</v>
      </c>
      <c r="D11" s="199"/>
      <c r="E11" s="204">
        <f>SUM(E9:E9)</f>
        <v>66343.30025999999</v>
      </c>
      <c r="F11" s="199"/>
      <c r="G11" s="204">
        <f>SUM(G9:G9)</f>
        <v>132686.60051999998</v>
      </c>
      <c r="H11" s="199"/>
      <c r="I11" s="204">
        <f>SUM(I9:I9)</f>
        <v>0</v>
      </c>
      <c r="J11" s="199"/>
      <c r="K11" s="204">
        <f>SUM(K9:K9)</f>
        <v>0</v>
      </c>
      <c r="L11" s="200"/>
      <c r="M11" s="101">
        <f>SUM(M9:M9)</f>
        <v>100</v>
      </c>
      <c r="N11" s="161">
        <f>SUM(N9:N9)</f>
        <v>265373.20103999996</v>
      </c>
    </row>
    <row r="12" spans="1:14" ht="12.75">
      <c r="A12" s="158" t="s">
        <v>4</v>
      </c>
      <c r="B12" s="103" t="s">
        <v>9</v>
      </c>
      <c r="C12" s="204">
        <f>+C11</f>
        <v>66343.30025999999</v>
      </c>
      <c r="D12" s="104"/>
      <c r="E12" s="204">
        <f>E11+C12</f>
        <v>132686.60051999998</v>
      </c>
      <c r="F12" s="104"/>
      <c r="G12" s="204">
        <f>G11+E12</f>
        <v>265373.20103999996</v>
      </c>
      <c r="H12" s="104"/>
      <c r="I12" s="204">
        <f>I11+G12</f>
        <v>265373.20103999996</v>
      </c>
      <c r="J12" s="104"/>
      <c r="K12" s="204">
        <f>K11+I12</f>
        <v>265373.20103999996</v>
      </c>
      <c r="L12" s="105"/>
      <c r="M12" s="32"/>
      <c r="N12" s="162"/>
    </row>
    <row r="13" spans="1:14" ht="12.75">
      <c r="A13" s="158" t="s">
        <v>4</v>
      </c>
      <c r="B13" s="103" t="s">
        <v>10</v>
      </c>
      <c r="C13" s="204">
        <f>(C11/N11*10000)/100</f>
        <v>25</v>
      </c>
      <c r="D13" s="104"/>
      <c r="E13" s="204">
        <f>(E11/N11*10000)/100</f>
        <v>25</v>
      </c>
      <c r="F13" s="104"/>
      <c r="G13" s="204">
        <f>(G11/N11*10000)/100</f>
        <v>50</v>
      </c>
      <c r="H13" s="104"/>
      <c r="I13" s="204">
        <f>(I11/N11*10000)/100</f>
        <v>0</v>
      </c>
      <c r="J13" s="104"/>
      <c r="K13" s="204">
        <f>(K11/N11*10000)/100</f>
        <v>0</v>
      </c>
      <c r="L13" s="105"/>
      <c r="M13" s="32"/>
      <c r="N13" s="162"/>
    </row>
    <row r="14" spans="1:14" ht="12.75">
      <c r="A14" s="163"/>
      <c r="B14" s="106" t="s">
        <v>11</v>
      </c>
      <c r="C14" s="204">
        <f>+C13</f>
        <v>25</v>
      </c>
      <c r="D14" s="104"/>
      <c r="E14" s="204">
        <f>+E13+C14</f>
        <v>50</v>
      </c>
      <c r="F14" s="104"/>
      <c r="G14" s="204">
        <f>+G13+E14</f>
        <v>100</v>
      </c>
      <c r="H14" s="104"/>
      <c r="I14" s="204">
        <f>+I13+G14</f>
        <v>100</v>
      </c>
      <c r="J14" s="104"/>
      <c r="K14" s="204">
        <f>+K13+I14</f>
        <v>100</v>
      </c>
      <c r="L14" s="105"/>
      <c r="M14" s="32"/>
      <c r="N14" s="162"/>
    </row>
    <row r="15" spans="1:14" ht="9.75" customHeight="1">
      <c r="A15" s="164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4"/>
      <c r="N15" s="165"/>
    </row>
    <row r="16" spans="1:14" ht="9.75" customHeight="1">
      <c r="A16" s="166"/>
      <c r="B16" s="24"/>
      <c r="C16" s="29" t="s">
        <v>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65"/>
    </row>
    <row r="17" spans="1:14" ht="9.75" customHeight="1">
      <c r="A17" s="167"/>
      <c r="B17" s="33"/>
      <c r="C17" s="34"/>
      <c r="D17" s="33"/>
      <c r="E17" s="33"/>
      <c r="F17" s="33"/>
      <c r="G17" s="33"/>
      <c r="H17" s="35"/>
      <c r="I17" s="33"/>
      <c r="J17" s="33"/>
      <c r="K17" s="33"/>
      <c r="L17" s="33"/>
      <c r="M17" s="33"/>
      <c r="N17" s="168"/>
    </row>
    <row r="18" spans="1:14" ht="9.75" customHeight="1">
      <c r="A18" s="167"/>
      <c r="B18" s="38"/>
      <c r="C18" s="39"/>
      <c r="D18" s="38"/>
      <c r="E18" s="38"/>
      <c r="F18" s="38"/>
      <c r="G18" s="38"/>
      <c r="H18" s="40"/>
      <c r="I18" s="38"/>
      <c r="J18" s="38"/>
      <c r="K18" s="38"/>
      <c r="L18" s="38"/>
      <c r="M18" s="33"/>
      <c r="N18" s="168"/>
    </row>
    <row r="19" spans="1:14" ht="9.75" customHeight="1">
      <c r="A19" s="169"/>
      <c r="B19" s="220" t="s">
        <v>14</v>
      </c>
      <c r="C19" s="221"/>
      <c r="D19" s="221"/>
      <c r="E19" s="221"/>
      <c r="F19" s="41"/>
      <c r="G19" s="41"/>
      <c r="H19" s="41"/>
      <c r="I19" s="226" t="s">
        <v>15</v>
      </c>
      <c r="J19" s="225"/>
      <c r="K19" s="225"/>
      <c r="L19" s="225"/>
      <c r="M19" s="33"/>
      <c r="N19" s="168"/>
    </row>
    <row r="20" spans="1:14" ht="10.5" customHeight="1">
      <c r="A20" s="169" t="s">
        <v>12</v>
      </c>
      <c r="B20" s="220" t="s">
        <v>39</v>
      </c>
      <c r="C20" s="221"/>
      <c r="D20" s="221"/>
      <c r="E20" s="221"/>
      <c r="F20" s="41"/>
      <c r="G20" s="41"/>
      <c r="H20" s="41"/>
      <c r="I20" s="224" t="s">
        <v>52</v>
      </c>
      <c r="J20" s="225"/>
      <c r="K20" s="225"/>
      <c r="L20" s="225"/>
      <c r="M20" s="36"/>
      <c r="N20" s="168"/>
    </row>
    <row r="21" spans="1:14" ht="12" customHeight="1" thickBot="1">
      <c r="A21" s="170"/>
      <c r="B21" s="222" t="s">
        <v>31</v>
      </c>
      <c r="C21" s="223"/>
      <c r="D21" s="223"/>
      <c r="E21" s="223"/>
      <c r="F21" s="171"/>
      <c r="G21" s="209"/>
      <c r="H21" s="227" t="s">
        <v>53</v>
      </c>
      <c r="I21" s="227"/>
      <c r="J21" s="227"/>
      <c r="K21" s="227"/>
      <c r="L21" s="227"/>
      <c r="M21" s="227"/>
      <c r="N21" s="172"/>
    </row>
    <row r="22" spans="2:12" ht="12.75"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45"/>
    </row>
    <row r="23" spans="2:10" ht="12.75">
      <c r="B23" s="1"/>
      <c r="C23" s="1"/>
      <c r="D23" s="1"/>
      <c r="E23" s="1"/>
      <c r="F23" s="1"/>
      <c r="G23" s="1"/>
      <c r="H23" s="1"/>
      <c r="I23" s="1"/>
      <c r="J23" s="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2:10" ht="12.75">
      <c r="B27" s="1"/>
      <c r="C27" s="1"/>
      <c r="D27" s="1"/>
      <c r="E27" s="1"/>
      <c r="F27" s="1"/>
      <c r="G27" s="1"/>
      <c r="H27" s="1"/>
      <c r="I27" s="1"/>
      <c r="J27" s="1"/>
    </row>
    <row r="28" spans="2:10" ht="12.75">
      <c r="B28" s="1"/>
      <c r="C28" s="1"/>
      <c r="D28" s="1"/>
      <c r="E28" s="1"/>
      <c r="F28" s="1"/>
      <c r="G28" s="1"/>
      <c r="H28" s="1"/>
      <c r="I28" s="1"/>
      <c r="J28" s="1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2:10" ht="12.75">
      <c r="B30" s="1"/>
      <c r="C30" s="1"/>
      <c r="D30" s="1"/>
      <c r="E30" s="1"/>
      <c r="F30" s="1"/>
      <c r="G30" s="1"/>
      <c r="H30" s="1"/>
      <c r="I30" s="1"/>
      <c r="J30" s="1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/>
      <c r="C92" s="1"/>
      <c r="D92" s="1"/>
      <c r="E92" s="1"/>
      <c r="F92" s="1"/>
      <c r="G92" s="1"/>
      <c r="H92" s="1"/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94" spans="2:10" ht="12.75">
      <c r="B94" s="1"/>
      <c r="C94" s="1"/>
      <c r="D94" s="1"/>
      <c r="E94" s="1"/>
      <c r="F94" s="1"/>
      <c r="G94" s="1"/>
      <c r="H94" s="1"/>
      <c r="I94" s="1"/>
      <c r="J94" s="1"/>
    </row>
    <row r="95" spans="2:10" ht="12.75">
      <c r="B95" s="1"/>
      <c r="C95" s="1"/>
      <c r="D95" s="1"/>
      <c r="E95" s="1"/>
      <c r="F95" s="1"/>
      <c r="G95" s="1"/>
      <c r="H95" s="1"/>
      <c r="I95" s="1"/>
      <c r="J95" s="1"/>
    </row>
    <row r="96" spans="2:10" ht="12.75">
      <c r="B96" s="1"/>
      <c r="C96" s="1"/>
      <c r="D96" s="1"/>
      <c r="E96" s="1"/>
      <c r="F96" s="1"/>
      <c r="G96" s="1"/>
      <c r="H96" s="1"/>
      <c r="I96" s="1"/>
      <c r="J96" s="1"/>
    </row>
    <row r="97" spans="2:10" ht="12.75">
      <c r="B97" s="1"/>
      <c r="C97" s="1"/>
      <c r="D97" s="1"/>
      <c r="E97" s="1"/>
      <c r="F97" s="1"/>
      <c r="G97" s="1"/>
      <c r="H97" s="1"/>
      <c r="I97" s="1"/>
      <c r="J97" s="1"/>
    </row>
    <row r="98" spans="2:10" ht="12.75">
      <c r="B98" s="1"/>
      <c r="C98" s="1"/>
      <c r="D98" s="1"/>
      <c r="E98" s="1"/>
      <c r="F98" s="1"/>
      <c r="G98" s="1"/>
      <c r="H98" s="1"/>
      <c r="I98" s="1"/>
      <c r="J98" s="1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  <row r="100" spans="2:10" ht="12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2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2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2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2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2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2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2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2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2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2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2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2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2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2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2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2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2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2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2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2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2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2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2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2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2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2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2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2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2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2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2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2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2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2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2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2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2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2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2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2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2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2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2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2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2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2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2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2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2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2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2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</sheetData>
  <sheetProtection/>
  <mergeCells count="12">
    <mergeCell ref="A1:N1"/>
    <mergeCell ref="E6:J6"/>
    <mergeCell ref="A4:E4"/>
    <mergeCell ref="A5:E5"/>
    <mergeCell ref="I3:K3"/>
    <mergeCell ref="I4:N4"/>
    <mergeCell ref="B20:E20"/>
    <mergeCell ref="B21:E21"/>
    <mergeCell ref="B19:E19"/>
    <mergeCell ref="I20:L20"/>
    <mergeCell ref="I19:L19"/>
    <mergeCell ref="H21:M21"/>
  </mergeCells>
  <printOptions horizontalCentered="1"/>
  <pageMargins left="0.5905511811023623" right="0.5905511811023623" top="1.3779527559055118" bottom="0.5905511811023623" header="0.5118110236220472" footer="0.5118110236220472"/>
  <pageSetup fitToHeight="1" fitToWidth="1" horizontalDpi="360" verticalDpi="360" orientation="landscape" paperSize="9" scale="78" r:id="rId1"/>
  <ignoredErrors>
    <ignoredError sqref="C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</dc:creator>
  <cp:keywords/>
  <dc:description/>
  <cp:lastModifiedBy>CLIENTE</cp:lastModifiedBy>
  <cp:lastPrinted>2024-01-11T10:27:38Z</cp:lastPrinted>
  <dcterms:created xsi:type="dcterms:W3CDTF">2001-11-23T10:44:52Z</dcterms:created>
  <dcterms:modified xsi:type="dcterms:W3CDTF">2024-01-11T10:27:40Z</dcterms:modified>
  <cp:category/>
  <cp:version/>
  <cp:contentType/>
  <cp:contentStatus/>
</cp:coreProperties>
</file>