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35" windowHeight="3690" tabRatio="601" activeTab="0"/>
  </bookViews>
  <sheets>
    <sheet name="Orçamento Final" sheetId="1" r:id="rId1"/>
    <sheet name="Cronograma" sheetId="2" r:id="rId2"/>
  </sheets>
  <definedNames>
    <definedName name="_xlnm.Print_Area" localSheetId="1">'Cronograma'!$A$1:$P$35</definedName>
    <definedName name="_xlnm.Print_Area" localSheetId="0">'Orçamento Final'!$A$1:$H$214</definedName>
    <definedName name="_xlnm.Print_Titles" localSheetId="0">'Orçamento Final'!$1:$10</definedName>
  </definedNames>
  <calcPr fullCalcOnLoad="1"/>
</workbook>
</file>

<file path=xl/sharedStrings.xml><?xml version="1.0" encoding="utf-8"?>
<sst xmlns="http://schemas.openxmlformats.org/spreadsheetml/2006/main" count="779" uniqueCount="571">
  <si>
    <t>m³</t>
  </si>
  <si>
    <t>m²</t>
  </si>
  <si>
    <t>m</t>
  </si>
  <si>
    <t>TOTAL</t>
  </si>
  <si>
    <t xml:space="preserve">               CRONOGRAMA FÍSICO-FINANCEIRO</t>
  </si>
  <si>
    <t xml:space="preserve"> </t>
  </si>
  <si>
    <t>DISCRIMINAÇÃO</t>
  </si>
  <si>
    <t>R$</t>
  </si>
  <si>
    <t>%</t>
  </si>
  <si>
    <t>PAVIMENTAÇÕES</t>
  </si>
  <si>
    <t>SIMPLES   R$</t>
  </si>
  <si>
    <t>ACUMULADO  R$</t>
  </si>
  <si>
    <t>SIMPLES  %</t>
  </si>
  <si>
    <t>ACUMULADO %</t>
  </si>
  <si>
    <t xml:space="preserve">            </t>
  </si>
  <si>
    <t>PERÍODO (MÊS)</t>
  </si>
  <si>
    <t>Juliana Menegatti</t>
  </si>
  <si>
    <t>_______________________</t>
  </si>
  <si>
    <t>________________________</t>
  </si>
  <si>
    <t>ORÇAMENTO DE OBRAS</t>
  </si>
  <si>
    <t xml:space="preserve">CUSTO  </t>
  </si>
  <si>
    <t>CUSTO</t>
  </si>
  <si>
    <t>ITEM</t>
  </si>
  <si>
    <t>UNID</t>
  </si>
  <si>
    <t>QUANT.</t>
  </si>
  <si>
    <t>PARCIAL</t>
  </si>
  <si>
    <t>( R$ )</t>
  </si>
  <si>
    <t>1.0</t>
  </si>
  <si>
    <t>SERVIÇOS PRELIMINARES</t>
  </si>
  <si>
    <t>1.1</t>
  </si>
  <si>
    <t>1.2</t>
  </si>
  <si>
    <t>2.0</t>
  </si>
  <si>
    <t>2.1</t>
  </si>
  <si>
    <t>2.2</t>
  </si>
  <si>
    <t>3.0</t>
  </si>
  <si>
    <t>3.1</t>
  </si>
  <si>
    <t>4.0</t>
  </si>
  <si>
    <t>4.1</t>
  </si>
  <si>
    <t>5.0</t>
  </si>
  <si>
    <t>5.1</t>
  </si>
  <si>
    <t>5.2</t>
  </si>
  <si>
    <t>5.3</t>
  </si>
  <si>
    <t>6.0</t>
  </si>
  <si>
    <t>6.1</t>
  </si>
  <si>
    <t>7.0</t>
  </si>
  <si>
    <t>7.1</t>
  </si>
  <si>
    <t>8.0</t>
  </si>
  <si>
    <t>8.1</t>
  </si>
  <si>
    <t>8.2</t>
  </si>
  <si>
    <t>9.0</t>
  </si>
  <si>
    <t>9.1</t>
  </si>
  <si>
    <t>un</t>
  </si>
  <si>
    <t>9.2</t>
  </si>
  <si>
    <t>9.3</t>
  </si>
  <si>
    <t>10.0</t>
  </si>
  <si>
    <t>10.4</t>
  </si>
  <si>
    <t>10.5</t>
  </si>
  <si>
    <t>10.6</t>
  </si>
  <si>
    <t>10.7</t>
  </si>
  <si>
    <t>11.0</t>
  </si>
  <si>
    <t>11.1</t>
  </si>
  <si>
    <t>_____________________________________</t>
  </si>
  <si>
    <t>______________________________________</t>
  </si>
  <si>
    <t>4.2</t>
  </si>
  <si>
    <t>7.2</t>
  </si>
  <si>
    <t>8.3</t>
  </si>
  <si>
    <t>6.2</t>
  </si>
  <si>
    <t>6.3</t>
  </si>
  <si>
    <t>6.4</t>
  </si>
  <si>
    <t>6.5</t>
  </si>
  <si>
    <t>6.7</t>
  </si>
  <si>
    <t>6.8</t>
  </si>
  <si>
    <t>8.4</t>
  </si>
  <si>
    <r>
      <t>Eng</t>
    </r>
    <r>
      <rPr>
        <vertAlign val="superscript"/>
        <sz val="8"/>
        <rFont val="Times New Roman"/>
        <family val="1"/>
      </rPr>
      <t>a</t>
    </r>
    <r>
      <rPr>
        <sz val="10"/>
        <rFont val="Times New Roman"/>
        <family val="1"/>
      </rPr>
      <t>. Civil - CREA/SC n</t>
    </r>
    <r>
      <rPr>
        <vertAlign val="superscript"/>
        <sz val="8"/>
        <rFont val="Times New Roman"/>
        <family val="1"/>
      </rPr>
      <t>o</t>
    </r>
    <r>
      <rPr>
        <sz val="10"/>
        <rFont val="Times New Roman"/>
        <family val="1"/>
      </rPr>
      <t xml:space="preserve"> 059.807-8</t>
    </r>
  </si>
  <si>
    <t>CÓDIGO</t>
  </si>
  <si>
    <t>TABELA</t>
  </si>
  <si>
    <t>4.3</t>
  </si>
  <si>
    <t>8.5</t>
  </si>
  <si>
    <t>2.3</t>
  </si>
  <si>
    <t>10.1</t>
  </si>
  <si>
    <t>10.2</t>
  </si>
  <si>
    <t>10.3</t>
  </si>
  <si>
    <t>Prefeito Municipal</t>
  </si>
  <si>
    <t>DE BANDEIRANTE</t>
  </si>
  <si>
    <t>5.4</t>
  </si>
  <si>
    <t>5.5</t>
  </si>
  <si>
    <t>CREA/SC e CAU/SC</t>
  </si>
  <si>
    <t>Engª Civil - CREA/SC nº 059.807-8</t>
  </si>
  <si>
    <t>COM BDI</t>
  </si>
  <si>
    <t>PREÇO UNIT.</t>
  </si>
  <si>
    <t>Celso Biegelmeier</t>
  </si>
  <si>
    <t>3.2</t>
  </si>
  <si>
    <t>3.3</t>
  </si>
  <si>
    <t>6.6</t>
  </si>
  <si>
    <t>PINTURA</t>
  </si>
  <si>
    <t>10.8</t>
  </si>
  <si>
    <t>11.2</t>
  </si>
  <si>
    <t>11.3</t>
  </si>
  <si>
    <t>ÁREA: 348,47 m² ( Área de Equivalência INSS - 302,67m²)</t>
  </si>
  <si>
    <t>Placa de obra pintada e fixada em estrutura de madeira</t>
  </si>
  <si>
    <t>ART ou RRT de execução da obra</t>
  </si>
  <si>
    <t>1.3</t>
  </si>
  <si>
    <t>1.4</t>
  </si>
  <si>
    <t>1.5</t>
  </si>
  <si>
    <t>42571 - SIE/SC</t>
  </si>
  <si>
    <t>1.6</t>
  </si>
  <si>
    <t>INFRA-ESTRUTURA</t>
  </si>
  <si>
    <t>SUPRA-ESTRUTURA</t>
  </si>
  <si>
    <t>43918 - SIE/SC</t>
  </si>
  <si>
    <t>PAREDES E DIVISÓRIAS</t>
  </si>
  <si>
    <t>40128 - SIE/SC</t>
  </si>
  <si>
    <t>4.4</t>
  </si>
  <si>
    <t>4.5</t>
  </si>
  <si>
    <t>4.6</t>
  </si>
  <si>
    <t>4.7</t>
  </si>
  <si>
    <t>4.8</t>
  </si>
  <si>
    <t>4.9</t>
  </si>
  <si>
    <t>4.10</t>
  </si>
  <si>
    <t>4.11</t>
  </si>
  <si>
    <t>4.12</t>
  </si>
  <si>
    <t>ESQUADRIAS, VIDROS E TELAS</t>
  </si>
  <si>
    <t>5.6</t>
  </si>
  <si>
    <t>5.7</t>
  </si>
  <si>
    <t>5.8</t>
  </si>
  <si>
    <t>5.9</t>
  </si>
  <si>
    <t>5.10</t>
  </si>
  <si>
    <t>5.11</t>
  </si>
  <si>
    <t xml:space="preserve">Janela de alumínio anodizado (basculante) </t>
  </si>
  <si>
    <t>42688 - SIE/SC</t>
  </si>
  <si>
    <t>und</t>
  </si>
  <si>
    <t xml:space="preserve">Granito polido 3 cm (balcão/janela) </t>
  </si>
  <si>
    <t>42768 - SIE/SC</t>
  </si>
  <si>
    <t>REVESTIMENTO INTERNO/EXTERNO</t>
  </si>
  <si>
    <t>7.3</t>
  </si>
  <si>
    <t>7.4</t>
  </si>
  <si>
    <t>7.5</t>
  </si>
  <si>
    <t>7.6</t>
  </si>
  <si>
    <t>7.7</t>
  </si>
  <si>
    <t>7.8</t>
  </si>
  <si>
    <t>7.9</t>
  </si>
  <si>
    <t>43439 - SIE/SC</t>
  </si>
  <si>
    <t>40165 - SIE/SC</t>
  </si>
  <si>
    <t>8.6</t>
  </si>
  <si>
    <t>8.7</t>
  </si>
  <si>
    <t>8.8</t>
  </si>
  <si>
    <t>8.9</t>
  </si>
  <si>
    <t>8.10</t>
  </si>
  <si>
    <t>8.11</t>
  </si>
  <si>
    <t>8.12</t>
  </si>
  <si>
    <t>8.13</t>
  </si>
  <si>
    <t>8.14</t>
  </si>
  <si>
    <t>8.15</t>
  </si>
  <si>
    <t>8.16</t>
  </si>
  <si>
    <t>8.17</t>
  </si>
  <si>
    <t>8.18</t>
  </si>
  <si>
    <t>8.19</t>
  </si>
  <si>
    <t>Quadro de distribuição de energia em chapa de aço galvanizado, de embutir, com barramento trifásico, para 12 disjuntores DIN 100A - Fornecimento e instalação</t>
  </si>
  <si>
    <t>42949 - SIE/SC</t>
  </si>
  <si>
    <t>INSTALAÇÕES SANITÁRIAS</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</si>
  <si>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</si>
  <si>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</si>
  <si>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</si>
  <si>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</si>
  <si>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</si>
  <si>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</si>
  <si>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</si>
  <si>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</si>
  <si>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</si>
  <si>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</si>
  <si>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</si>
  <si>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</si>
  <si>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</si>
  <si>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</si>
  <si>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</si>
  <si>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</si>
  <si>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</si>
  <si>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</si>
  <si>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</si>
  <si>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</si>
  <si>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</si>
  <si>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</si>
  <si>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</si>
  <si>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</si>
  <si>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</si>
  <si>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</si>
  <si>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</si>
  <si>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</si>
  <si>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</si>
  <si>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INSTALAÇÕES HIDRÁULICAS</t>
  </si>
  <si>
    <t>86882 - SINAPI</t>
  </si>
  <si>
    <t>Caixa sifonada PVC 150x150x50mm</t>
  </si>
  <si>
    <t>43132 - SIE/SC</t>
  </si>
  <si>
    <t>43194 - SIE/SC</t>
  </si>
  <si>
    <t>43196 - SIE/SC</t>
  </si>
  <si>
    <t>43030 - SIE/SC</t>
  </si>
  <si>
    <t>89778 - SINAPI</t>
  </si>
  <si>
    <t>Filtro anaeróbio</t>
  </si>
  <si>
    <t>43153 - SIE/SC</t>
  </si>
  <si>
    <t xml:space="preserve">Fossa séptica </t>
  </si>
  <si>
    <t>43154 - SIE/SC</t>
  </si>
  <si>
    <t xml:space="preserve">Fornecimento e instalação de tubos de concreto pré-moldado perfurados, com altura de 1,00m e diâmetro de 0,60m </t>
  </si>
  <si>
    <t>10.9</t>
  </si>
  <si>
    <t>10.10</t>
  </si>
  <si>
    <t>10.11</t>
  </si>
  <si>
    <t>10.12</t>
  </si>
  <si>
    <t>10.13</t>
  </si>
  <si>
    <t>10.14</t>
  </si>
  <si>
    <t>10.15</t>
  </si>
  <si>
    <t>10.16</t>
  </si>
  <si>
    <t>10.17</t>
  </si>
  <si>
    <t>10.18</t>
  </si>
  <si>
    <t>10.19</t>
  </si>
  <si>
    <t>10.20</t>
  </si>
  <si>
    <t>10.21</t>
  </si>
  <si>
    <t>10.22</t>
  </si>
  <si>
    <t>LOUÇAS E METAIS SANITÁRIOS</t>
  </si>
  <si>
    <t>11.4</t>
  </si>
  <si>
    <t>11.5</t>
  </si>
  <si>
    <t>11.6</t>
  </si>
  <si>
    <t>11.7</t>
  </si>
  <si>
    <t>11.8</t>
  </si>
  <si>
    <t>11.9</t>
  </si>
  <si>
    <t>11.10</t>
  </si>
  <si>
    <t>11.11</t>
  </si>
  <si>
    <t>11.12</t>
  </si>
  <si>
    <t>11.13</t>
  </si>
  <si>
    <t>11.14</t>
  </si>
  <si>
    <t>11.16</t>
  </si>
  <si>
    <t>11.17</t>
  </si>
  <si>
    <t>11.18</t>
  </si>
  <si>
    <t>11.19</t>
  </si>
  <si>
    <t>11.20</t>
  </si>
  <si>
    <t>11.21</t>
  </si>
  <si>
    <t>43921 - SIE/SC</t>
  </si>
  <si>
    <t>43905 - SIE/SC</t>
  </si>
  <si>
    <t>Torneira Elétrica 220 volts</t>
  </si>
  <si>
    <t>42712 - SIE/SC</t>
  </si>
  <si>
    <t>12.0</t>
  </si>
  <si>
    <t>INSTALAÇÕES PREVENTIVO CONTRA INCÊNDIO</t>
  </si>
  <si>
    <t>12.1.1</t>
  </si>
  <si>
    <t>12.1.2</t>
  </si>
  <si>
    <t>12.1.3</t>
  </si>
  <si>
    <t>43684 - SIE/SC</t>
  </si>
  <si>
    <t>43700 - SIE/SC</t>
  </si>
  <si>
    <t>13.0</t>
  </si>
  <si>
    <t>13.1</t>
  </si>
  <si>
    <t>13.2</t>
  </si>
  <si>
    <t>13.3</t>
  </si>
  <si>
    <t>13.4</t>
  </si>
  <si>
    <t>14.0</t>
  </si>
  <si>
    <t>14.1</t>
  </si>
  <si>
    <t>14.2</t>
  </si>
  <si>
    <t>SERVIÇOS COMPLEMENTARES</t>
  </si>
  <si>
    <t>42846 - SIE/SC</t>
  </si>
  <si>
    <t xml:space="preserve">   VALOR TOTAL DA OBRA</t>
  </si>
  <si>
    <t>3.4</t>
  </si>
  <si>
    <t xml:space="preserve">Laje de concreto armado - Concreto usinado (15MPa) </t>
  </si>
  <si>
    <t>42644 - SIE/SC</t>
  </si>
  <si>
    <t xml:space="preserve">IPPUJ - C10.80.05.20.270 </t>
  </si>
  <si>
    <t>INSTALAÇÕES PREV. CONTRA INCÊNDIO</t>
  </si>
  <si>
    <t>SINAPI - SIE/SC</t>
  </si>
  <si>
    <t>42591 - SIE/SC</t>
  </si>
  <si>
    <t>Locação da Obra</t>
  </si>
  <si>
    <t xml:space="preserve">Sapata de concreto armado Fck 25 MPa </t>
  </si>
  <si>
    <t>42616 - SIE/SC</t>
  </si>
  <si>
    <t>Impermeabilização de superfície com emulsão asfáltica, 2 demãos (vigas baldrame)</t>
  </si>
  <si>
    <t>Data: 08/01/2022</t>
  </si>
  <si>
    <t>Proprietário: Município de Bandeirante</t>
  </si>
  <si>
    <t>Escavação mecanizada para bloco de coroamento ou sapata com restroescavadeira</t>
  </si>
  <si>
    <t>Escavação manual de vala para viga baldrame</t>
  </si>
  <si>
    <t xml:space="preserve">Reaterro manual com compactação mecanizada </t>
  </si>
  <si>
    <t>Obra: Construção do Ginásio Municipal de Esportes de Bandeirante – 2ª Etapa</t>
  </si>
  <si>
    <t>Endereço: Avenida Santo Antônio, nº 793, esquina com a Rua Sete de Setembro – Centro – Bandeirante/SC</t>
  </si>
  <si>
    <t>MUNICÍPIO</t>
  </si>
  <si>
    <t xml:space="preserve">Execução de estruturas de concreto armado Fck 25 MPa (vigas baldrame com e sem ancoragem e pilares-colarinho) </t>
  </si>
  <si>
    <t>Escada em concreto armado moldado in loco, Fck 25 MPa, com 2 lances em "U" e laje plana, fôrma em chapa de madeira compensada resinada</t>
  </si>
  <si>
    <t xml:space="preserve">Laje treliçada 16cm(12+4) Fck 25 MPa bombeado </t>
  </si>
  <si>
    <t>Execução de estruturas de concreto armado Fck 25 MPa (pilares-térreo, vigas intermediárias, pilares-superior e vigas de cintamento) (com ancoragem nos pilares metálicos)</t>
  </si>
  <si>
    <t xml:space="preserve">Tapa vista de mictório em granito cinza polido, espessura= 3cm, assentado com argamassa colante AC-III e com cantoneiras parafusadas </t>
  </si>
  <si>
    <t xml:space="preserve">Divisória sanitária, tipo Cabine, em granito cinza polido, espessura= 3cm, assentado com argamassa colante AC-III e com cantoneiras parafusadas </t>
  </si>
  <si>
    <t>Verga moldada in loco em concreto para janelas com mais de 1,50m de vão</t>
  </si>
  <si>
    <t>Verga moldada in loco em concreto para portas com até 1,50m de vão</t>
  </si>
  <si>
    <t>Verga moldada in loco em concreto para portas com mais de 1,50m de vão</t>
  </si>
  <si>
    <t>Contraverga moldada in loco em concreto para vãos de até 1,50m de comprimento</t>
  </si>
  <si>
    <t>Contraverga moldada in loco em concreto para vãos de mais de 1,50m de comprimento</t>
  </si>
  <si>
    <t xml:space="preserve">Cantoneira de Proteção Perfil L de Ferro 1.1/4" x 1.1/4" x 1/8", soldada nos pilares metálicos </t>
  </si>
  <si>
    <t>Poliestireno expandido/EPS (isopor), tipo 2F, placa, junta de movimentação, e= 10mm</t>
  </si>
  <si>
    <t>Alvenaria de elemento vazado cerâmico 7x20x20</t>
  </si>
  <si>
    <t>42661 - SIE/SC</t>
  </si>
  <si>
    <t>Alvenaria de vedação de blocos cerâmicos furados na vertical de 14x19x39cm (espessura 14cm) e argamassa de assentamento com preparo em betoneira</t>
  </si>
  <si>
    <t>Alvenaria de vedação de blocos cerâmicos furados na vertical de 9x19x39cm (espessura 9cm) e argamassa de assentamento com preparo em betoneira</t>
  </si>
  <si>
    <t xml:space="preserve">Luminária Tubular Led 2x16W 220v - 120 cm - Completa - Fornecimento e Instalação </t>
  </si>
  <si>
    <t>Luminária Tubular Led 1x16W 220V - Completa - Fornecimento e Instalação</t>
  </si>
  <si>
    <t>Ponto de iluminação incluindo interruptor simples, caixa elétrica, eletroduto, cabo, rasgo, quebra e chumbamento (excluindo luminária e lâmpada)</t>
  </si>
  <si>
    <t>Ponto de tomada incluindo tomada 20A/250V, caixa elétrica, eletroduto, cabo, rasgo, quebra e chumbamento</t>
  </si>
  <si>
    <t>Ponto de tomada incluindo tomada 10A/250V, caixa elétrica, eletroduto, cabo, rasgo, quebra e chumbamento</t>
  </si>
  <si>
    <t>Ponto de tomada incluindo tomada (2 módulos) 10A/250V, caixa elétrica, eletroduto, cabo, rasgo, quebra e chumbamento</t>
  </si>
  <si>
    <t>Disjuntor monopolar tipo DIN, corrente nominal de 10A - Fornecimento e Instalação</t>
  </si>
  <si>
    <t>Disjuntor monopolar tipo DIN, corrente nominal de 16A - Fornecimento e Instalação</t>
  </si>
  <si>
    <t>Disjuntor monopolar tipo DIN, corrente nominal de 25A - Fornecimento e Instalação</t>
  </si>
  <si>
    <t>Disjuntor monopolar tipo DIN, corrente nominal de 32A - Fornecimento e Instalação</t>
  </si>
  <si>
    <t>Disjuntor tripolar tipo DIN, corrente nominal de 50A - Fornecimento e Instalação</t>
  </si>
  <si>
    <t>Caixa enterrada elétrica retangular, em alvenaria com blocos de concreto, fundo com brita, dimensões internas: 0,60x0,60x0,60m</t>
  </si>
  <si>
    <t>Eletroduto rígido roscável, PVC, DN 50 mm (1 1/2") - Fornecimento e Instalação</t>
  </si>
  <si>
    <t>Luva para eletroduto, PVC, roscável, DN 50 mm (1 1/2") - Fornecimento e Instalação</t>
  </si>
  <si>
    <t>Curva 90 graus para eletroduto, PVC, roscável, DN 50 mm (1 1/2") - Fornecimento e instalação</t>
  </si>
  <si>
    <t>Porta de alumínio de abrir com lambri, com guarnição, fixação com parafusos - Fornecimento e Instalação</t>
  </si>
  <si>
    <t>Porta de alumínio de abrir tipo veneziana com guarnição, fixação com parafusos - Fornecimento e Instalação</t>
  </si>
  <si>
    <t>Instalação de vidro liso incolor, e= 4 mm, em esquadria de alumínio ou PVC, fixado com baguete</t>
  </si>
  <si>
    <t>Pingadeira de granito 17cm, assentado com argamassa colante AC-II</t>
  </si>
  <si>
    <t>40199 - SIE/SC</t>
  </si>
  <si>
    <t>CCB 01 - COMPOSIÇÃO</t>
  </si>
  <si>
    <t>TP 01/2019 –  Item nº 5.12</t>
  </si>
  <si>
    <t>TP 01/2019 –  Item nº 5.13</t>
  </si>
  <si>
    <t>TP 01/2019 –  Item nº 5.14</t>
  </si>
  <si>
    <t>TP 01/2019 –  Item nº 5.16</t>
  </si>
  <si>
    <t>Confecção e instalação de tela mosquiteira para janela malha 16x18 produzida em fibra de vidro recoberta com pvc cinza, montada em perfil de alumínio anodizado fosco linha tela mosquiteira fixada através de travas especificas para o perfil da tela, colocação interna - móveis, não fixas</t>
  </si>
  <si>
    <t>Confecção e instalação de portas com tela mosquiteira malha 16x18 produzida em fibra de vidro recoberta com pvc cinza, montada em perfil de alumínio anodizado fosco para tela e caixilho tamanho 0,90m por 2,10m em tubo de alumínio de 25mm x 25mm, reforçada com barra no centro e fixada com 3 dobradiças de 3” galvanizada com fechamento por imã e puxadores internos e externos, com mola bate e fecha aérea hidráulica</t>
  </si>
  <si>
    <t>Confecção e instalação de tela mosquiteira malha 16x18 com caixa de no mínimo 39 mm em alumínio anodizado fosco para janelas guilhotina</t>
  </si>
  <si>
    <t>Janela guilhotina em alumínio anodizado, em lambri</t>
  </si>
  <si>
    <t xml:space="preserve">Eletroduto flexível corrugado, PVC, DN 25mm (3/4”) - Fornecimento e Instalação </t>
  </si>
  <si>
    <t>Caixa retangular 4” x 2”, PVC, instalada em parede - Fornecimento e Instalação</t>
  </si>
  <si>
    <t>Junção simples PVC, série normal, esgoto predial, DN 50 x 50mm, junta elástica, fornecido e instalado em ramal de descarga ou ramal de esgoto sanitário</t>
  </si>
  <si>
    <t xml:space="preserve">Redução excêntrica, PVC, série normal, esgoto predial, DN 100 x 50mm, junta elástica, fornecido e instalado em ramal de descarga ou ramal de esgoto sanitário </t>
  </si>
  <si>
    <t>Curva longa 90 Graus, PVC, série normal, esgoto predial, DN 100mm, junta elástica, fornecido e instalado em ramal de descarga ou ramal de esgoto sanitário</t>
  </si>
  <si>
    <t xml:space="preserve">Joelho 90 graus, PVC, série normal, esgoto predial, DN 100mm, junta elástica, fornecido e instalado em ramal de descarga ou ramal de esgoto sanitário </t>
  </si>
  <si>
    <t>Joelho 90 graus, PVC, série normal, esgoto predial, DN 40mm, junta soldável, fornecido e instalado em ramal de descarga ou ramal de esgoto sanitário</t>
  </si>
  <si>
    <t>Joelho 45 graus, PVC, série normal, esgoto predial, DN 40mm, junta soldável, fornecido e instalado em ramal de descarga ou ramal de esgoto sanitário</t>
  </si>
  <si>
    <t>Tubo PVC, série normal, esgoto predial, DN 40mm, fornecido e instalado em ramal de descarga ou ramal de esgoto sanitário</t>
  </si>
  <si>
    <t xml:space="preserve">Bucha de redução longa, PVC, série normal, esgoto predial, DN 50 x 40mm, junta elástica, fornecido e instalado em ramal de descarga ou ramal de esgoto sanitário </t>
  </si>
  <si>
    <t>Joelho 45 graus, PVC, série normal, esgoto predial, DN 50mm, junta elástica, fornecido e instalado em ramal de descarga ou ramal de esgoto sanitário</t>
  </si>
  <si>
    <t>Luva simples, PVC, série normal, esgoto predial, DN 50mm, junta elástica, fornecido e instalado em ramal de descarga ou ramal de esgoto sanitário</t>
  </si>
  <si>
    <t>Tubo PVC, série normal, esgoto predial, DN 75mm, fornecido e instalado em ramal de descarga ou ramal de esgoto sanitário</t>
  </si>
  <si>
    <t>Luva simples, PVC, série normal, esgoto predial, DN 75mm, junta elástica, fornecido e instalado em ramal de descarga ou ramal de esgoto sanitário</t>
  </si>
  <si>
    <t xml:space="preserve">Redução excêntrica, PVC, série normal, esgoto predial, DN 75 x 50mm, junta elástica, fornecido e instalado em ramal de descarga ou ramal de esgoto sanitário </t>
  </si>
  <si>
    <t>Junção simples esgoto primário, DN 75 x 50mm, junta elástica</t>
  </si>
  <si>
    <t>43180 - SIE/SC</t>
  </si>
  <si>
    <t>Junção simples esgoto primário, DN 100 x 50mm, junta elástica</t>
  </si>
  <si>
    <t>43179 - SIE/SC</t>
  </si>
  <si>
    <t>Junção simples PVC, série normal, esgoto predial, DN 100 x 100mm, junta elástica, fornecido e instalado em ramal de descarga ou ramal de esgoto sanitário</t>
  </si>
  <si>
    <t>Tubo PVC, série normal, esgoto predial, DN 50mm, fornecido e instalado em ramal de descarga ou ramal de esgoto sanitário</t>
  </si>
  <si>
    <t>Tubo PVC, série normal, esgoto predial, DN 100mm, fornecido e instalado em ramal de descarga ou ramal de esgoto sanitário</t>
  </si>
  <si>
    <t>Junção simples PVC, série normal, esgoto predial, DN 40mm, junta soldável, fornecido e instalado em ramal de descarga ou ramal de esgoto sanitário</t>
  </si>
  <si>
    <t xml:space="preserve">Joelho 45 graus, PVC, série normal, esgoto predial, DN 100mm, junta elástica, fornecido e instalado em ramal de descarga ou ramal de esgoto sanitário </t>
  </si>
  <si>
    <t>Junção dupla PVC, série normal, esgoto predial, DN 100 x 100 x 100mm, junta elástica, fornecido e instalado em ramal de descarga ou ramal de esgoto sanitário</t>
  </si>
  <si>
    <t>96521 - SINAPI/SC</t>
  </si>
  <si>
    <t>98108 - SINAPI/SC</t>
  </si>
  <si>
    <t>96527 - SINAPI/SC</t>
  </si>
  <si>
    <t>93382 - SINAPI/SC</t>
  </si>
  <si>
    <t>95957 - SINAPI/SC</t>
  </si>
  <si>
    <t>98557 - SINAPI/SC</t>
  </si>
  <si>
    <t>102074 - SINAPI/SC</t>
  </si>
  <si>
    <t>00011615 - SINAPI-I/SC</t>
  </si>
  <si>
    <t>87479 - SINAPI/SC</t>
  </si>
  <si>
    <t>87477 - SINAPI/SC</t>
  </si>
  <si>
    <t>93187 - SINAPI/SC</t>
  </si>
  <si>
    <t>93188 - SINAPI/SC</t>
  </si>
  <si>
    <t>93189 - SINAPI/SC</t>
  </si>
  <si>
    <t>93196 - SINAPI/SC</t>
  </si>
  <si>
    <t>93197 - SINAPI/SC</t>
  </si>
  <si>
    <t>102253 - SINAPI/SC</t>
  </si>
  <si>
    <t>102255 - SINAPI/SC</t>
  </si>
  <si>
    <t>91338 - SINAPI/SC</t>
  </si>
  <si>
    <t>91341 - SINAPI/SC</t>
  </si>
  <si>
    <t>102162 - SINAPI/SC</t>
  </si>
  <si>
    <t>93128 - SINAPI/SC</t>
  </si>
  <si>
    <t>93141 - SINAPI/SC</t>
  </si>
  <si>
    <t>93142 - SINAPI/SC</t>
  </si>
  <si>
    <t>93143 - SINAPI/SC</t>
  </si>
  <si>
    <t>101875 - SINAPI/SC</t>
  </si>
  <si>
    <t>93653 - SINAPI/SC</t>
  </si>
  <si>
    <t>93654 - SINAPI/SC</t>
  </si>
  <si>
    <t>93656 - SINAPI/SC</t>
  </si>
  <si>
    <t>93657 - SINAPI/SC</t>
  </si>
  <si>
    <t>93673 - SINAPI/SC</t>
  </si>
  <si>
    <t>97892 - SINAPI/SC</t>
  </si>
  <si>
    <t>93008 - SINAPI/SC</t>
  </si>
  <si>
    <t>93013 - SINAPI/SC</t>
  </si>
  <si>
    <t>93018 - SINAPI/SC</t>
  </si>
  <si>
    <t>91834 - SINAPI/SC</t>
  </si>
  <si>
    <t>91941 - SINAPI/SC</t>
  </si>
  <si>
    <t>89711 - SINAPI/SC</t>
  </si>
  <si>
    <t>89712 - SINAPI/SC</t>
  </si>
  <si>
    <t>89713 - SINAPI/SC</t>
  </si>
  <si>
    <t>89714 - SINAPI/SC</t>
  </si>
  <si>
    <t>89724 - SINAPI/SC</t>
  </si>
  <si>
    <t>89726 - SINAPI/SC</t>
  </si>
  <si>
    <t>89783 - SINAPI/SC</t>
  </si>
  <si>
    <t>89732 - SINAPI/SC</t>
  </si>
  <si>
    <t>89753 - SINAPI/SC</t>
  </si>
  <si>
    <t>89785 - SINAPI/SC</t>
  </si>
  <si>
    <t>89546 - SINAPI/SC</t>
  </si>
  <si>
    <t>89774 - SINAPI/SC</t>
  </si>
  <si>
    <t>89744 - SINAPI/SC</t>
  </si>
  <si>
    <t>89746 - SINAPI/SC</t>
  </si>
  <si>
    <t>89797 - SINAPI/SC</t>
  </si>
  <si>
    <t>102711 - SINAPI/SC</t>
  </si>
  <si>
    <t>89750- SINAPI/SC</t>
  </si>
  <si>
    <t>00001200 - SINAPI-I/SC</t>
  </si>
  <si>
    <t xml:space="preserve">Cap PVC, soldável, DN 100mm, série normal, para esgoto predial </t>
  </si>
  <si>
    <t>Luva simples, PVC, série normal, esgoto predial, DN 100mm, junta elástica, fornecido e instalado em ramal de descarga ou ramal de esgoto sanitário</t>
  </si>
  <si>
    <t>Caixa de inspeção/passagem esgoto 60 x 60 x 60cm em alvenaria de tijolos maciços c/ tampa</t>
  </si>
  <si>
    <t>Pedra britada nº 3 (38 a 50 mm)</t>
  </si>
  <si>
    <t>Aplicação de lona plástica extra forte preta e= 200 micras sobre pedra britada nº 3</t>
  </si>
  <si>
    <t>97113 - SINAPI/SC</t>
  </si>
  <si>
    <t>00004722 - SINAPI-I/SC</t>
  </si>
  <si>
    <t>Sifão do tipo garrafa/copo em PVC 1.1/4" x 1.1/2" – Fornecimento e instalação</t>
  </si>
  <si>
    <t>PR 18/2021 –  Item nº 6</t>
  </si>
  <si>
    <t>Caixa de gordura dupla (Capacidade: 126 L), retangular, em alvenaria com blocos de concreto, dimensões internas= 0,40 x0,70m, altura interna= 0,80m, c/ tampa</t>
  </si>
  <si>
    <t>9.33</t>
  </si>
  <si>
    <t xml:space="preserve">Tampa de concreto armado 0,70 x 0,70 x 0,07m (moldada na obra) </t>
  </si>
  <si>
    <t>42652 - SIE/SC</t>
  </si>
  <si>
    <t>95644 - SINAPI/SC</t>
  </si>
  <si>
    <t>94648 - SINAPI/SC</t>
  </si>
  <si>
    <t>94649 - SINAPI/SC</t>
  </si>
  <si>
    <t>Registro de esfera, PVC, soldável, com volante, DN 32mm - Fornecimento e instalação</t>
  </si>
  <si>
    <t>Tubo, PVC, soldável, DN 25mm - Fornecimento e instalação</t>
  </si>
  <si>
    <t>Tubo, PVC, soldável, DN 32mm - Fornecimento e instalação</t>
  </si>
  <si>
    <t>94490 - SINAPI/SC</t>
  </si>
  <si>
    <t>Registro de gaveta bruto, latão, roscável, 3/4", com acabamento e canopla cromados - Fornecimento e instalação</t>
  </si>
  <si>
    <t>Adaptador curto com bolsa e rosca para registro, PVC, soldável, DN 25mm x 3/4”, instalado em ramal ou sub-ramal de água - Fornecimento e instalação</t>
  </si>
  <si>
    <t>89383 - SINAPI/SC</t>
  </si>
  <si>
    <t>89987 - SINAPI/SC</t>
  </si>
  <si>
    <t>Manopla e canopla cromada - Fornecimento e instalação</t>
  </si>
  <si>
    <t>89970 - SINAPI/SC</t>
  </si>
  <si>
    <t>100856 - SINAPI/SC</t>
  </si>
  <si>
    <t>Kit de registro de pressão bruto de latão 3/4", inclusive conexões, roscável, instalado em ramal de água fria - Fornecimento e instalação</t>
  </si>
  <si>
    <t>Torneira de bóia para caixa d´água, roscável, 1 1/4" - Fornecimento e instalação</t>
  </si>
  <si>
    <t>Adaptador com flange e anel de vedação, PVC, soldável, DN 25mm x 3/4” - Fornecimento e instalação</t>
  </si>
  <si>
    <t>Adaptador com flange e anel de vedação, PVC, soldável, DN 32mm x 1” - Fornecimento e instalação</t>
  </si>
  <si>
    <t>94798 - SINAPI/SC</t>
  </si>
  <si>
    <t>94703 - SINAPI/SC</t>
  </si>
  <si>
    <t>94704 - SINAPI/SC</t>
  </si>
  <si>
    <t>Curva 90 graus, PVC, soldável, DN 25mm, instalado em ramal ou sub-ramal de água - Fornecimento e instalação</t>
  </si>
  <si>
    <t>Tê, PVC, soldável, DN 25mm, instalado em ramal ou sub-ramal de água - Fornecimento e instalação</t>
  </si>
  <si>
    <t>Curva 90 graus, PVC, soldável, DN 32mm, instalado em ramal ou sub-ramal de água - Fornecimento e instalação</t>
  </si>
  <si>
    <t>89364- SINAPI/SC</t>
  </si>
  <si>
    <t>89369 - SINAPI/SC</t>
  </si>
  <si>
    <t>89395 - SINAPI/SC</t>
  </si>
  <si>
    <t xml:space="preserve">Cap PVC, soldável, 25mm, para água fria predial </t>
  </si>
  <si>
    <t>00001185 - SINAPI-I/SC</t>
  </si>
  <si>
    <t>97906 - SINAPI/SC</t>
  </si>
  <si>
    <t>Caixa enterrada hidráulica retangular, em alvenaria com blocos de concreto, dimensões internas: 0,60x0,60x0,60m para rede de água</t>
  </si>
  <si>
    <t>Joelho 90 graus com bucha de latão, PVC, soldável, DN 25mm x 1/2" instalado em ramal ou sub-ramal de água - Fornecimento e instalação</t>
  </si>
  <si>
    <t>Tê com bucha de latão na bolsa central, PVC, soldável, DN 25mm x 1/2" instalado em ramal ou sub-ramal de água - Fornecimento e instalação</t>
  </si>
  <si>
    <t>90373 - SINAPI/SC</t>
  </si>
  <si>
    <t>89396 - SINAPI/SC</t>
  </si>
  <si>
    <t>Vaso sanitário sifonado com caixa acoplada louça branca, incluso engate flexível em plástico branco 1/2" x 40cm e anel de vedação - Fornecimento e instalação</t>
  </si>
  <si>
    <t>Assento sanitário convencional - Fornecimento e instalação</t>
  </si>
  <si>
    <t>86931 - SINAPI/SC</t>
  </si>
  <si>
    <t>100849 - SINAPI/SC</t>
  </si>
  <si>
    <t>Mictório sifonado louça branca padrão médio completo - Fornecimento e instalação</t>
  </si>
  <si>
    <t>100858 - SINAPI/SC</t>
  </si>
  <si>
    <t>Bancada de granito cinza polido, de 150 x 60 cm, para pia de cozinha - Fornecimento e instalação</t>
  </si>
  <si>
    <t>86889 - SINAPI/SC</t>
  </si>
  <si>
    <t>86935 - SINAPI/SC</t>
  </si>
  <si>
    <t xml:space="preserve">Cuba de embutir de aço inoxidável média, incluso válvula tipo americana em metal cromado - Fornecimento e instalação </t>
  </si>
  <si>
    <t xml:space="preserve">Torneira cromada longa, de parede, 1/2” ou 3/4”, para pia de cozinha, padrão popular – Fornecimento e instalação </t>
  </si>
  <si>
    <t>86911 - SINAPI/SC</t>
  </si>
  <si>
    <t>86942 - SINAPI/SC</t>
  </si>
  <si>
    <t>Lavatório louça branca suspenso, 29,5 x 39cm ou equivalente, padrão popular, incluso sifão tipo garrafa em PVC, válvula e engate flexível 30cm em plástico e torneira cromada de mesa, padrão popular - Fornecimento e instalação</t>
  </si>
  <si>
    <t>Chuveiro elétrico com corpo plástico, tipo ducha - Fornecimento e instalação</t>
  </si>
  <si>
    <t>100860 - SINAPI/SC</t>
  </si>
  <si>
    <t>Tanque d´água em polietileno 2000 litros - Fornecimento e instalação</t>
  </si>
  <si>
    <t>CCB 02 - COMPOSIÇÃO</t>
  </si>
  <si>
    <t>Tê, PVC, soldável, DN 32mm, instalado em ramal ou sub-ramal de água - Fornecimento e instalação</t>
  </si>
  <si>
    <t>89398 - SINAPI/SC</t>
  </si>
  <si>
    <t>Luva de redução, PVC, soldável, DN 32mm x 25mm, instalado em ramal ou sub-ramal de água - Fornecimento e instalação</t>
  </si>
  <si>
    <t>Tê de redução, PVC, soldável, DN 32mm x 25mm, instalado em ramal ou sub-ramal de água - Fornecimento e instalação</t>
  </si>
  <si>
    <t>89380 - SINAPI/SC</t>
  </si>
  <si>
    <t>89400 - SINAPI/SC</t>
  </si>
  <si>
    <t xml:space="preserve">Papeleira plástica tipo dispenser para papel higiênico tipo rolão, incluso fixação </t>
  </si>
  <si>
    <t>00037400 - SINAPI-I/SC</t>
  </si>
  <si>
    <t>00037401 - SINAPI-I/SC</t>
  </si>
  <si>
    <t>11.15</t>
  </si>
  <si>
    <t>Saboneteira plástica tipo dispenser para sabonete líquido com reservatório de 800 a 1500ml, incluso fixação</t>
  </si>
  <si>
    <t>Toalheiro plástico tipo dispenser para papel toalha interfolhado, incluso fixação</t>
  </si>
  <si>
    <t>95547 - SINAPI/SC</t>
  </si>
  <si>
    <t>Torneira plástica 1/2” ou 3/4” com bico para mangueira - Fornecimento e instalação</t>
  </si>
  <si>
    <t>86916 - SINAPI/SC</t>
  </si>
  <si>
    <t>11.22</t>
  </si>
  <si>
    <t>11.23</t>
  </si>
  <si>
    <t>11.24</t>
  </si>
  <si>
    <t>11.25</t>
  </si>
  <si>
    <t>Lavatório de louça em bancada sifonado com torneira Pressmatic</t>
  </si>
  <si>
    <t>Tampo de Granito polido 60cm com acabamento</t>
  </si>
  <si>
    <t>Granito polido 3cm</t>
  </si>
  <si>
    <t>Saboneteira de parede em metal cromado, incluso fixação</t>
  </si>
  <si>
    <t>95545 - SINAPI/SC</t>
  </si>
  <si>
    <t xml:space="preserve">Cabide/Gancho de banheiro simples em metal cromado, incluso fixação  </t>
  </si>
  <si>
    <t>00037399 - SINAPI-I/SC</t>
  </si>
  <si>
    <t>Barra de apoio reta, em aço inox polido, comprimento 60 cm, fixada na parede - Fornecimento e instalação</t>
  </si>
  <si>
    <t>Barra de apoio reta, em aço inox polido, comprimento 70 cm, fixada na parede - Fornecimento e instalação</t>
  </si>
  <si>
    <t>Barra de apoio reta, em aço inox polido, comprimento 80 cm, fixada na parede - Fornecimento e instalação</t>
  </si>
  <si>
    <t>Barra de apoio em "L", em aço inox polido 70 x 70 cm, fixada na parede - Fornecimento e instalação</t>
  </si>
  <si>
    <t>Banco articulado, em aço inox, para PCD, fixado na parede - Fornecimento e instalação</t>
  </si>
  <si>
    <t>100875 - SINAPI/SC</t>
  </si>
  <si>
    <t>100863 - SINAPI/SC</t>
  </si>
  <si>
    <t>100867 - SINAPI/SC</t>
  </si>
  <si>
    <t>100868 - SINAPI/SC</t>
  </si>
  <si>
    <t>100866 - SINAPI/SC</t>
  </si>
  <si>
    <t>Hidrômetro DN 32mm, 5m³/h - Fornecimento e instalação</t>
  </si>
  <si>
    <t>Kit cavalete para medição de água - entrada individualizada, em PVC, DN 32mm (1"), para 1 medidor - Fornecimento e instalação (exclusive hidrômetro)</t>
  </si>
  <si>
    <t>Caixa em concreto pré-moldado para abrigo de hidrômetro - Fornecimento e instalação</t>
  </si>
  <si>
    <t>95675 - SINAPI/SC</t>
  </si>
  <si>
    <t>95676 - SINAPI/SC</t>
  </si>
  <si>
    <t>10.23</t>
  </si>
  <si>
    <t>10.24</t>
  </si>
  <si>
    <t xml:space="preserve">Alarme de emergência para PCD, com duas botoeiras a prova d'água, incluindo fiação </t>
  </si>
  <si>
    <t>Espelho com moldura de mogno 7cm, 90 x 130cm</t>
  </si>
  <si>
    <t>Compactação mecânica de solo para execução de radier, piso de concreto ou laje sobre solo, com compactador de solos tipo placa vibratória</t>
  </si>
  <si>
    <t>97084 - SINAPI/SC</t>
  </si>
  <si>
    <t>96622 - SINAPI/SC</t>
  </si>
  <si>
    <t>Lastro com material granular (brita), aplicado em pisos ou lajes sobre solo, espessura de 5 cm</t>
  </si>
  <si>
    <t>Piso em concreto 20 Mpa preparo mecânico, espessura 7 cm</t>
  </si>
  <si>
    <t>101747 - SINAPI/SC</t>
  </si>
  <si>
    <t>Contrapiso em argamassa traço 1:4 (cimento e areia), preparo mecânico com betoneira 400 L, aplicado em áreas secas sobre laje, aderido, acabamento não reforçado, espessura 3cm</t>
  </si>
  <si>
    <t>87630 - SINAPI/SC</t>
  </si>
  <si>
    <t>87246 - SINAPI/SC</t>
  </si>
  <si>
    <t>87247 - SINAPI/SC</t>
  </si>
  <si>
    <t>87248 - SINAPI/SC</t>
  </si>
  <si>
    <t>Revestimento cerâmico para piso com placas tipo esmaltada e/ou antiderrapante extra de dimensões 35x35cm aplicado em ambientes de área menor que 5m²</t>
  </si>
  <si>
    <t>Revestimento cerâmico para piso com placas tipo esmaltada e/ou antiderrapante extra de dimensões 35x35cm aplicado em ambientes de área entre 5m² e 10m²</t>
  </si>
  <si>
    <t>Revestimento cerâmico para piso com placas tipo esmaltada e/ou antiderrapante extra de dimensões 35x35 cm aplicado em ambientes de área maior que 10m²</t>
  </si>
  <si>
    <t>Piso podotátil, direcional ou alerta, assentado sobre argamassa</t>
  </si>
  <si>
    <t>101094 - SINAPI/SC</t>
  </si>
  <si>
    <t>Rodapé cerâmico de 7cm de altura com placas tipo esmaltada e/ou antiderrapante extra de dimensões 35x35cm</t>
  </si>
  <si>
    <t>88648 - SINAPI/SC</t>
  </si>
  <si>
    <t>Chapisco aplicado no teto, com rolo de textura acrilica, argamassa industrializada com preparo manual</t>
  </si>
  <si>
    <t>87884 - SINAPI/SC</t>
  </si>
  <si>
    <t>90406 - SINAPI/SC</t>
  </si>
  <si>
    <t>Massa única, para recebimento de pintura, em argamassa traço 1:2:8, preparo mecânico com betoneira 400L, aplicada manualmente em teto, espessura de 20mm, com execução de taliscas</t>
  </si>
  <si>
    <t>Aplicação de fundo selador acrílico em teto, uma demão</t>
  </si>
  <si>
    <t>Aplicação de fundo selador acrílico em paredes, uma demão</t>
  </si>
  <si>
    <t>Aplicação manual de pintura com tinta látex acrílica em paredes, duas demãos</t>
  </si>
  <si>
    <t>Aplicação manual de pintura com tinta látex acrílica em teto, duas demãos</t>
  </si>
  <si>
    <t>88485 - SINAPI/SC</t>
  </si>
  <si>
    <t>88484 - SINAPI/SC</t>
  </si>
  <si>
    <t>88489 - SINAPI/SC</t>
  </si>
  <si>
    <t>88488 - SINAPI/SC</t>
  </si>
  <si>
    <t>87879 - SINAPI/SC</t>
  </si>
  <si>
    <t>Chapisco aplicado em alvenarias e estruturas de concreto internas, com colher de pedreiro, argamassa traço 1:3 com preparo em betoneira 400L</t>
  </si>
  <si>
    <t>Emboço, para recebimento de cerâmica, em argamassa traço 1:2:8, preparo mecânico com betoneira 400L, aplicado manualmente em faces internas de paredes, para ambiente com área maior que 10m², espessura de 20mm, com execução de taliscas</t>
  </si>
  <si>
    <t>87535 – SINAPI/SC</t>
  </si>
  <si>
    <t>Massa única, para recebimento de pintura, em argamassa traço 1:2:8, preparo mecânico com betoneira 400L, aplicada manualmente em faces internas de paredes, espessura de 20mm, com execução de taliscas</t>
  </si>
  <si>
    <t>87529 - SINAPI/SC</t>
  </si>
  <si>
    <t>87269 - SINAPI/SC</t>
  </si>
  <si>
    <t xml:space="preserve">Revestimento cerâmico para paredes internas com placas tipo esmaltada extra de dimensões 25x35cm aplicadas em ambientes de área maior que 5m² na altura inteira das paredes </t>
  </si>
  <si>
    <t>Chapisco aplicado em alvenaria e estruturas de concreto de fachada, com colher de pedreiro, argamassa traço 1:3 com preparo em betoneira 400 L</t>
  </si>
  <si>
    <t>87894 - SINAPI/SC</t>
  </si>
  <si>
    <t>87792 - SINAPI/SC</t>
  </si>
  <si>
    <t>Emboço ou massa única em argamassa traço 1:2:8, preparo mecânico com betoneira 400 L, aplicada manualmente em panos de fachada, espessura de 25 mm</t>
  </si>
  <si>
    <t>12.2</t>
  </si>
  <si>
    <t>12.3</t>
  </si>
  <si>
    <t>12.4</t>
  </si>
  <si>
    <t xml:space="preserve">Luminária de emergência, com 30 lâmpadas de led de 2W sem reator - Fornecimento e instalação </t>
  </si>
  <si>
    <t xml:space="preserve">Placa de sinalização acrílico 16x25cm ("SAÍDA") </t>
  </si>
  <si>
    <t>97599 - SINAPI/SC</t>
  </si>
  <si>
    <t>101908 - SINAPI/SC</t>
  </si>
  <si>
    <t>Abrigo completo p/ 2 cilindros de gás (13 Kg) c/ 2 botijões</t>
  </si>
  <si>
    <t>Extintor de incêndio portátil com carga de PQS de 4Kg, Classe BC, completo - Fornecimento e instalação</t>
  </si>
  <si>
    <t>Registro ou regulador de gás de cozinha - Fornecimento e instalação</t>
  </si>
  <si>
    <t>103029 - SINAPI/SC</t>
  </si>
  <si>
    <t>Corrimão simples (escada), diâmetro externo = 1 1/2", em alumínio</t>
  </si>
  <si>
    <t>99857 - SINAPI/SC</t>
  </si>
  <si>
    <t>BDI: 26,44%</t>
  </si>
  <si>
    <t>Tubo de cobre flexível DN 1/2”, com isolamento, instalado em ramal de alimentação de gás - Fornecimento e instalação</t>
  </si>
  <si>
    <t>97329 - SINAPI/SC</t>
  </si>
  <si>
    <t>Limpeza final da obra</t>
  </si>
  <si>
    <t>INSTALAÇÕES ELÉTRICAS</t>
  </si>
  <si>
    <t>Grelha de ventilação com tela anti-insetos e parafusos, instalada conforme projeto preventivo de incêndio</t>
  </si>
</sst>
</file>

<file path=xl/styles.xml><?xml version="1.0" encoding="utf-8"?>
<styleSheet xmlns="http://schemas.openxmlformats.org/spreadsheetml/2006/main">
  <numFmts count="7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0"/>
    <numFmt numFmtId="180" formatCode="0.0000"/>
    <numFmt numFmtId="181" formatCode="_(* #,##0.000_);_(* \(#,##0.000\);_(* &quot;-&quot;??_);_(@_)"/>
    <numFmt numFmtId="182" formatCode="_(* #,##0.0000_);_(* \(#,##0.0000\);_(* &quot;-&quot;??_);_(@_)"/>
    <numFmt numFmtId="183" formatCode="_(* #,##0.0_);_(* \(#,##0.0\);_(* &quot;-&quot;??_);_(@_)"/>
    <numFmt numFmtId="184" formatCode="_(* #,##0_);_(* \(#,##0\);_(* &quot;-&quot;??_);_(@_)"/>
    <numFmt numFmtId="185" formatCode="#,##0.0"/>
    <numFmt numFmtId="186" formatCode="#,##0.000;[Red]#,##0.000"/>
    <numFmt numFmtId="187" formatCode="#,##0.00;[Red]#,##0.00"/>
    <numFmt numFmtId="188" formatCode="0.00;[Red]0.00"/>
    <numFmt numFmtId="189" formatCode="#,##0.0000;[Red]#,##0.0000"/>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0.000000000"/>
    <numFmt numFmtId="195" formatCode="0.00000000"/>
    <numFmt numFmtId="196" formatCode="0.0000000"/>
    <numFmt numFmtId="197" formatCode="0.000000"/>
    <numFmt numFmtId="198" formatCode="0.00000"/>
    <numFmt numFmtId="199" formatCode="&quot;Cr$&quot;#,##0_);\(&quot;Cr$&quot;#,##0\)"/>
    <numFmt numFmtId="200" formatCode="&quot;Cr$&quot;#,##0_);[Red]\(&quot;Cr$&quot;#,##0\)"/>
    <numFmt numFmtId="201" formatCode="&quot;Cr$&quot;#,##0.00_);\(&quot;Cr$&quot;#,##0.00\)"/>
    <numFmt numFmtId="202" formatCode="&quot;Cr$&quot;#,##0.00_);[Red]\(&quot;Cr$&quot;#,##0.00\)"/>
    <numFmt numFmtId="203" formatCode="_(&quot;Cr$&quot;* #,##0_);_(&quot;Cr$&quot;* \(#,##0\);_(&quot;Cr$&quot;* &quot;-&quot;_);_(@_)"/>
    <numFmt numFmtId="204" formatCode="_(&quot;Cr$&quot;* #,##0.00_);_(&quot;Cr$&quot;* \(#,##0.00\);_(&quot;Cr$&quot;* &quot;-&quot;??_);_(@_)"/>
    <numFmt numFmtId="205" formatCode="&quot;Cr$&quot;\ #,##0_);\(&quot;Cr$&quot;\ #,##0\)"/>
    <numFmt numFmtId="206" formatCode="&quot;Cr$&quot;\ #,##0_);[Red]\(&quot;Cr$&quot;\ #,##0\)"/>
    <numFmt numFmtId="207" formatCode="&quot;Cr$&quot;\ #,##0.00_);\(&quot;Cr$&quot;\ #,##0.00\)"/>
    <numFmt numFmtId="208" formatCode="&quot;Cr$&quot;\ #,##0.00_);[Red]\(&quot;Cr$&quot;\ #,##0.00\)"/>
    <numFmt numFmtId="209" formatCode="_(&quot;Cr$&quot;\ * #,##0_);_(&quot;Cr$&quot;\ * \(#,##0\);_(&quot;Cr$&quot;\ * &quot;-&quot;_);_(@_)"/>
    <numFmt numFmtId="210" formatCode="_(&quot;Cr$&quot;\ * #,##0.00_);_(&quot;Cr$&quot;\ * \(#,##0.00\);_(&quot;Cr$&quot;\ * &quot;-&quot;??_);_(@_)"/>
    <numFmt numFmtId="211" formatCode="&quot;$&quot;#,##0_);\(&quot;$&quot;#,##0\)"/>
    <numFmt numFmtId="212" formatCode="&quot;$&quot;#,##0_);[Red]\(&quot;$&quot;#,##0\)"/>
    <numFmt numFmtId="213" formatCode="&quot;$&quot;#,##0.00_);\(&quot;$&quot;#,##0.00\)"/>
    <numFmt numFmtId="214" formatCode="&quot;$&quot;#,##0.00_);[Red]\(&quot;$&quot;#,##0.00\)"/>
    <numFmt numFmtId="215" formatCode="_(&quot;$&quot;* #,##0_);_(&quot;$&quot;* \(#,##0\);_(&quot;$&quot;* &quot;-&quot;_);_(@_)"/>
    <numFmt numFmtId="216" formatCode="_(&quot;$&quot;* #,##0.00_);_(&quot;$&quot;* \(#,##0.00\);_(&quot;$&quot;* &quot;-&quot;??_);_(@_)"/>
    <numFmt numFmtId="217" formatCode="#.##000"/>
    <numFmt numFmtId="218" formatCode="#.###00"/>
    <numFmt numFmtId="219" formatCode="#,##0.000"/>
    <numFmt numFmtId="220" formatCode="#,##0.0000"/>
    <numFmt numFmtId="221" formatCode="#,##0.00000"/>
    <numFmt numFmtId="222" formatCode="&quot;R$ &quot;#,##0.00"/>
    <numFmt numFmtId="223" formatCode="&quot;R$&quot;\ #,##0.00"/>
    <numFmt numFmtId="224" formatCode="&quot;R$&quot;\ #,##0.00;[Red]&quot;R$&quot;\ #,##0.00"/>
    <numFmt numFmtId="225" formatCode="&quot;Ativado&quot;;&quot;Ativado&quot;;&quot;Desativado&quot;"/>
  </numFmts>
  <fonts count="67">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8"/>
      <name val="Arial"/>
      <family val="2"/>
    </font>
    <font>
      <sz val="10"/>
      <color indexed="10"/>
      <name val="Times New Roman"/>
      <family val="1"/>
    </font>
    <font>
      <u val="single"/>
      <sz val="10"/>
      <color indexed="12"/>
      <name val="Arial"/>
      <family val="2"/>
    </font>
    <font>
      <u val="single"/>
      <sz val="10"/>
      <color indexed="36"/>
      <name val="Arial"/>
      <family val="2"/>
    </font>
    <font>
      <b/>
      <sz val="11"/>
      <name val="Times New Roman"/>
      <family val="1"/>
    </font>
    <font>
      <vertAlign val="superscript"/>
      <sz val="8"/>
      <name val="Times New Roman"/>
      <family val="1"/>
    </font>
    <font>
      <b/>
      <sz val="8"/>
      <name val="Arial"/>
      <family val="2"/>
    </font>
    <font>
      <sz val="8"/>
      <name val="Times New Roman"/>
      <family val="1"/>
    </font>
    <font>
      <i/>
      <sz val="10"/>
      <name val="Times New Roman"/>
      <family val="1"/>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Times New Roman"/>
      <family val="1"/>
    </font>
    <font>
      <b/>
      <sz val="8"/>
      <color indexed="10"/>
      <name val="Arial"/>
      <family val="2"/>
    </font>
    <font>
      <sz val="8"/>
      <color indexed="10"/>
      <name val="Arial"/>
      <family val="2"/>
    </font>
    <font>
      <sz val="8"/>
      <color indexed="10"/>
      <name val="Times New Roman"/>
      <family val="1"/>
    </font>
    <font>
      <b/>
      <sz val="8"/>
      <color indexed="10"/>
      <name val="Arial Rounded MT Bold"/>
      <family val="2"/>
    </font>
    <font>
      <sz val="8"/>
      <color indexed="10"/>
      <name val="Arial Rounded MT Bold"/>
      <family val="2"/>
    </font>
    <font>
      <sz val="11"/>
      <color indexed="10"/>
      <name val="Times New Roman"/>
      <family val="1"/>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Times New Roman"/>
      <family val="1"/>
    </font>
    <font>
      <b/>
      <sz val="10"/>
      <color rgb="FFFF0000"/>
      <name val="Times New Roman"/>
      <family val="1"/>
    </font>
    <font>
      <b/>
      <sz val="8"/>
      <color rgb="FFFF0000"/>
      <name val="Arial"/>
      <family val="2"/>
    </font>
    <font>
      <sz val="8"/>
      <color rgb="FFFF0000"/>
      <name val="Arial"/>
      <family val="2"/>
    </font>
    <font>
      <sz val="8"/>
      <color rgb="FFFF0000"/>
      <name val="Times New Roman"/>
      <family val="1"/>
    </font>
    <font>
      <b/>
      <sz val="8"/>
      <color rgb="FFFF0000"/>
      <name val="Arial Rounded MT Bold"/>
      <family val="2"/>
    </font>
    <font>
      <sz val="8"/>
      <color rgb="FFFF0000"/>
      <name val="Arial Rounded MT Bold"/>
      <family val="2"/>
    </font>
    <font>
      <sz val="11"/>
      <color rgb="FFFF0000"/>
      <name val="Times New Roman"/>
      <family val="1"/>
    </font>
    <font>
      <b/>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0" borderId="0" applyNumberFormat="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16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171" fontId="0" fillId="0" borderId="0" applyFont="0" applyFill="0" applyBorder="0" applyAlignment="0" applyProtection="0"/>
  </cellStyleXfs>
  <cellXfs count="324">
    <xf numFmtId="0" fontId="0" fillId="0" borderId="0" xfId="0" applyAlignment="1">
      <alignment/>
    </xf>
    <xf numFmtId="0" fontId="4" fillId="0" borderId="0" xfId="0" applyFont="1" applyAlignment="1">
      <alignment/>
    </xf>
    <xf numFmtId="0" fontId="0" fillId="0" borderId="0" xfId="0" applyBorder="1" applyAlignment="1">
      <alignment/>
    </xf>
    <xf numFmtId="0" fontId="4" fillId="0" borderId="0" xfId="50" applyFont="1">
      <alignment/>
      <protection/>
    </xf>
    <xf numFmtId="0" fontId="4" fillId="0" borderId="0" xfId="50" applyFont="1" applyBorder="1">
      <alignment/>
      <protection/>
    </xf>
    <xf numFmtId="0" fontId="5" fillId="0" borderId="10" xfId="50" applyFont="1" applyBorder="1" applyAlignment="1">
      <alignment horizontal="center"/>
      <protection/>
    </xf>
    <xf numFmtId="0" fontId="5" fillId="0" borderId="11" xfId="50" applyFont="1" applyBorder="1" applyAlignment="1">
      <alignment horizontal="center"/>
      <protection/>
    </xf>
    <xf numFmtId="0" fontId="5" fillId="0" borderId="12" xfId="50" applyFont="1" applyBorder="1" applyAlignment="1">
      <alignment horizontal="center"/>
      <protection/>
    </xf>
    <xf numFmtId="4" fontId="4" fillId="0" borderId="13" xfId="50" applyNumberFormat="1" applyFont="1" applyBorder="1" applyAlignment="1">
      <alignment horizontal="center"/>
      <protection/>
    </xf>
    <xf numFmtId="4" fontId="4" fillId="0" borderId="13" xfId="50" applyNumberFormat="1" applyFont="1" applyBorder="1">
      <alignment/>
      <protection/>
    </xf>
    <xf numFmtId="0" fontId="4" fillId="0" borderId="0" xfId="50" applyFont="1" applyBorder="1" applyAlignment="1">
      <alignment horizontal="left"/>
      <protection/>
    </xf>
    <xf numFmtId="4" fontId="4" fillId="0" borderId="0" xfId="50" applyNumberFormat="1" applyFont="1" applyBorder="1" applyAlignment="1">
      <alignment horizontal="center"/>
      <protection/>
    </xf>
    <xf numFmtId="3" fontId="4" fillId="0" borderId="0" xfId="50" applyNumberFormat="1" applyFont="1" applyBorder="1">
      <alignment/>
      <protection/>
    </xf>
    <xf numFmtId="4" fontId="4" fillId="0" borderId="0" xfId="50" applyNumberFormat="1" applyFont="1" applyFill="1" applyBorder="1" applyAlignment="1">
      <alignment horizontal="center"/>
      <protection/>
    </xf>
    <xf numFmtId="4" fontId="4" fillId="0" borderId="0" xfId="50" applyNumberFormat="1" applyFont="1" applyBorder="1">
      <alignment/>
      <protection/>
    </xf>
    <xf numFmtId="0" fontId="4" fillId="0" borderId="0" xfId="50" applyFont="1" applyBorder="1" applyAlignment="1">
      <alignment horizontal="center"/>
      <protection/>
    </xf>
    <xf numFmtId="0" fontId="4" fillId="0" borderId="13" xfId="50" applyFont="1" applyBorder="1" applyAlignment="1">
      <alignment horizontal="center"/>
      <protection/>
    </xf>
    <xf numFmtId="3" fontId="4" fillId="0" borderId="13" xfId="50" applyNumberFormat="1" applyFont="1" applyBorder="1">
      <alignment/>
      <protection/>
    </xf>
    <xf numFmtId="4" fontId="4" fillId="0" borderId="0" xfId="50" applyNumberFormat="1" applyFont="1" applyFill="1" applyBorder="1">
      <alignment/>
      <protection/>
    </xf>
    <xf numFmtId="0" fontId="0" fillId="0" borderId="0" xfId="50" applyFont="1">
      <alignment/>
      <protection/>
    </xf>
    <xf numFmtId="0" fontId="0" fillId="0" borderId="0" xfId="50" applyFont="1" applyBorder="1">
      <alignment/>
      <protection/>
    </xf>
    <xf numFmtId="0" fontId="0" fillId="0" borderId="0" xfId="50">
      <alignment/>
      <protection/>
    </xf>
    <xf numFmtId="0" fontId="7" fillId="0" borderId="0" xfId="50" applyFont="1">
      <alignment/>
      <protection/>
    </xf>
    <xf numFmtId="0" fontId="10" fillId="0" borderId="14" xfId="50" applyFont="1" applyFill="1" applyBorder="1">
      <alignment/>
      <protection/>
    </xf>
    <xf numFmtId="0" fontId="10" fillId="0" borderId="15" xfId="50" applyFont="1" applyFill="1" applyBorder="1">
      <alignment/>
      <protection/>
    </xf>
    <xf numFmtId="0" fontId="10" fillId="0" borderId="0" xfId="50" applyFont="1" applyBorder="1">
      <alignment/>
      <protection/>
    </xf>
    <xf numFmtId="0" fontId="5" fillId="0" borderId="16" xfId="50" applyFont="1" applyBorder="1" applyAlignment="1">
      <alignment horizontal="center"/>
      <protection/>
    </xf>
    <xf numFmtId="4" fontId="58" fillId="0" borderId="10" xfId="0" applyNumberFormat="1" applyFont="1" applyBorder="1" applyAlignment="1">
      <alignment/>
    </xf>
    <xf numFmtId="0" fontId="59" fillId="0" borderId="15" xfId="0" applyFont="1" applyBorder="1" applyAlignment="1">
      <alignment/>
    </xf>
    <xf numFmtId="0" fontId="59" fillId="0" borderId="17" xfId="0" applyFont="1" applyBorder="1" applyAlignment="1">
      <alignment/>
    </xf>
    <xf numFmtId="0" fontId="58" fillId="0" borderId="17" xfId="0" applyFont="1" applyBorder="1" applyAlignment="1">
      <alignment/>
    </xf>
    <xf numFmtId="0" fontId="58" fillId="0" borderId="0" xfId="0" applyFont="1" applyBorder="1" applyAlignment="1">
      <alignment/>
    </xf>
    <xf numFmtId="0" fontId="58" fillId="0" borderId="0" xfId="0" applyFont="1" applyAlignment="1">
      <alignment/>
    </xf>
    <xf numFmtId="0" fontId="58" fillId="0" borderId="18" xfId="0" applyFont="1" applyBorder="1" applyAlignment="1">
      <alignment/>
    </xf>
    <xf numFmtId="0" fontId="58" fillId="0" borderId="19" xfId="0" applyFont="1" applyBorder="1" applyAlignment="1">
      <alignment/>
    </xf>
    <xf numFmtId="0" fontId="59" fillId="0" borderId="20" xfId="0" applyFont="1" applyBorder="1" applyAlignment="1">
      <alignment horizontal="left"/>
    </xf>
    <xf numFmtId="0" fontId="58" fillId="0" borderId="20" xfId="0" applyFont="1" applyBorder="1" applyAlignment="1">
      <alignment horizontal="left"/>
    </xf>
    <xf numFmtId="0" fontId="58" fillId="0" borderId="20" xfId="0" applyFont="1" applyBorder="1" applyAlignment="1">
      <alignment/>
    </xf>
    <xf numFmtId="0" fontId="59" fillId="0" borderId="0" xfId="0" applyFont="1" applyBorder="1" applyAlignment="1">
      <alignment/>
    </xf>
    <xf numFmtId="0" fontId="59" fillId="0" borderId="21" xfId="0" applyFont="1" applyBorder="1" applyAlignment="1">
      <alignment/>
    </xf>
    <xf numFmtId="0" fontId="59" fillId="0" borderId="17" xfId="0" applyFont="1" applyFill="1" applyBorder="1" applyAlignment="1">
      <alignment/>
    </xf>
    <xf numFmtId="0" fontId="58" fillId="0" borderId="17" xfId="0" applyFont="1" applyFill="1" applyBorder="1" applyAlignment="1">
      <alignment/>
    </xf>
    <xf numFmtId="0" fontId="59" fillId="0" borderId="0" xfId="0" applyFont="1" applyFill="1" applyBorder="1" applyAlignment="1">
      <alignment/>
    </xf>
    <xf numFmtId="0" fontId="59" fillId="0" borderId="12" xfId="0" applyFont="1" applyFill="1" applyBorder="1" applyAlignment="1">
      <alignment/>
    </xf>
    <xf numFmtId="0" fontId="58" fillId="0" borderId="10" xfId="0" applyFont="1" applyBorder="1" applyAlignment="1">
      <alignment/>
    </xf>
    <xf numFmtId="0" fontId="59" fillId="0" borderId="11" xfId="0" applyFont="1" applyBorder="1" applyAlignment="1">
      <alignment horizontal="center"/>
    </xf>
    <xf numFmtId="0" fontId="59" fillId="0" borderId="10" xfId="0" applyFont="1" applyBorder="1" applyAlignment="1">
      <alignment horizontal="left"/>
    </xf>
    <xf numFmtId="4" fontId="59" fillId="0" borderId="10" xfId="0" applyNumberFormat="1" applyFont="1" applyBorder="1" applyAlignment="1">
      <alignment/>
    </xf>
    <xf numFmtId="219" fontId="59" fillId="0" borderId="10" xfId="0" applyNumberFormat="1" applyFont="1" applyBorder="1" applyAlignment="1">
      <alignment/>
    </xf>
    <xf numFmtId="0" fontId="58" fillId="33" borderId="17" xfId="0" applyFont="1" applyFill="1" applyBorder="1" applyAlignment="1">
      <alignment/>
    </xf>
    <xf numFmtId="0" fontId="58" fillId="33" borderId="12" xfId="0" applyFont="1" applyFill="1" applyBorder="1" applyAlignment="1">
      <alignment/>
    </xf>
    <xf numFmtId="0" fontId="59" fillId="0" borderId="14" xfId="0" applyFont="1" applyBorder="1" applyAlignment="1">
      <alignment/>
    </xf>
    <xf numFmtId="0" fontId="60" fillId="0" borderId="14" xfId="0" applyFont="1" applyBorder="1" applyAlignment="1">
      <alignment/>
    </xf>
    <xf numFmtId="0" fontId="61" fillId="0" borderId="0" xfId="0" applyFont="1" applyBorder="1" applyAlignment="1">
      <alignment/>
    </xf>
    <xf numFmtId="0" fontId="60" fillId="0" borderId="0" xfId="0" applyFont="1" applyBorder="1" applyAlignment="1">
      <alignment/>
    </xf>
    <xf numFmtId="0" fontId="62" fillId="0" borderId="0" xfId="0" applyFont="1" applyBorder="1" applyAlignment="1">
      <alignment/>
    </xf>
    <xf numFmtId="0" fontId="61" fillId="0" borderId="10" xfId="0" applyFont="1" applyBorder="1" applyAlignment="1">
      <alignment/>
    </xf>
    <xf numFmtId="0" fontId="61" fillId="0" borderId="14" xfId="0" applyFont="1" applyBorder="1" applyAlignment="1">
      <alignment/>
    </xf>
    <xf numFmtId="0" fontId="63" fillId="0" borderId="0" xfId="0" applyFont="1" applyBorder="1" applyAlignment="1">
      <alignment/>
    </xf>
    <xf numFmtId="0" fontId="61" fillId="0" borderId="15" xfId="0" applyFont="1" applyBorder="1" applyAlignment="1">
      <alignment/>
    </xf>
    <xf numFmtId="0" fontId="64" fillId="0" borderId="17" xfId="0" applyFont="1" applyBorder="1" applyAlignment="1">
      <alignment/>
    </xf>
    <xf numFmtId="0" fontId="61" fillId="0" borderId="12" xfId="0" applyFont="1" applyBorder="1" applyAlignment="1">
      <alignment/>
    </xf>
    <xf numFmtId="0" fontId="10" fillId="0" borderId="17" xfId="50" applyFont="1" applyFill="1" applyBorder="1" applyAlignment="1">
      <alignment horizontal="left"/>
      <protection/>
    </xf>
    <xf numFmtId="0" fontId="6" fillId="0" borderId="0" xfId="0" applyFont="1" applyBorder="1" applyAlignment="1">
      <alignment/>
    </xf>
    <xf numFmtId="0" fontId="12" fillId="0" borderId="0" xfId="0" applyFont="1" applyBorder="1" applyAlignment="1">
      <alignment/>
    </xf>
    <xf numFmtId="0" fontId="13" fillId="0" borderId="0" xfId="0" applyFont="1" applyBorder="1" applyAlignment="1">
      <alignment/>
    </xf>
    <xf numFmtId="0" fontId="4" fillId="0" borderId="0" xfId="0" applyFont="1" applyBorder="1" applyAlignment="1">
      <alignment/>
    </xf>
    <xf numFmtId="0" fontId="14" fillId="0" borderId="0" xfId="0" applyFont="1" applyBorder="1" applyAlignment="1">
      <alignment/>
    </xf>
    <xf numFmtId="0" fontId="5" fillId="0" borderId="0" xfId="0" applyFont="1" applyBorder="1" applyAlignment="1">
      <alignment/>
    </xf>
    <xf numFmtId="0" fontId="4" fillId="0" borderId="17" xfId="0" applyFont="1" applyBorder="1" applyAlignment="1">
      <alignment/>
    </xf>
    <xf numFmtId="0" fontId="5" fillId="0" borderId="17" xfId="0" applyFont="1" applyBorder="1" applyAlignment="1">
      <alignment/>
    </xf>
    <xf numFmtId="0" fontId="0" fillId="0" borderId="0" xfId="0" applyFont="1" applyBorder="1" applyAlignment="1">
      <alignment/>
    </xf>
    <xf numFmtId="0" fontId="0" fillId="0" borderId="0" xfId="0" applyFont="1" applyAlignment="1">
      <alignment/>
    </xf>
    <xf numFmtId="0" fontId="5" fillId="0" borderId="14" xfId="0" applyFont="1" applyFill="1" applyBorder="1" applyAlignment="1">
      <alignment horizontal="left"/>
    </xf>
    <xf numFmtId="0" fontId="4" fillId="0" borderId="0" xfId="0" applyFont="1" applyFill="1" applyBorder="1" applyAlignment="1">
      <alignment horizontal="left"/>
    </xf>
    <xf numFmtId="0" fontId="5" fillId="0" borderId="20" xfId="0" applyFont="1" applyBorder="1" applyAlignment="1">
      <alignment horizontal="left"/>
    </xf>
    <xf numFmtId="4" fontId="4" fillId="0" borderId="11" xfId="50" applyNumberFormat="1" applyFont="1" applyBorder="1" applyAlignment="1">
      <alignment horizontal="center"/>
      <protection/>
    </xf>
    <xf numFmtId="0" fontId="4" fillId="0" borderId="11" xfId="50" applyFont="1" applyBorder="1" applyAlignment="1">
      <alignment horizontal="center"/>
      <protection/>
    </xf>
    <xf numFmtId="0" fontId="4" fillId="0" borderId="10" xfId="50" applyFont="1" applyBorder="1" applyAlignment="1">
      <alignment horizontal="left"/>
      <protection/>
    </xf>
    <xf numFmtId="4" fontId="4" fillId="0" borderId="10" xfId="50" applyNumberFormat="1" applyFont="1" applyBorder="1" applyAlignment="1">
      <alignment horizontal="right"/>
      <protection/>
    </xf>
    <xf numFmtId="4" fontId="4" fillId="0" borderId="10" xfId="50" applyNumberFormat="1" applyFont="1" applyBorder="1" applyAlignment="1">
      <alignment horizontal="center"/>
      <protection/>
    </xf>
    <xf numFmtId="2" fontId="4" fillId="0" borderId="10" xfId="50" applyNumberFormat="1" applyFont="1" applyBorder="1" applyAlignment="1">
      <alignment horizontal="right"/>
      <protection/>
    </xf>
    <xf numFmtId="4" fontId="4" fillId="0" borderId="10" xfId="0" applyNumberFormat="1" applyFont="1" applyBorder="1" applyAlignment="1">
      <alignment/>
    </xf>
    <xf numFmtId="0" fontId="58" fillId="0" borderId="22" xfId="50" applyFont="1" applyFill="1" applyBorder="1">
      <alignment/>
      <protection/>
    </xf>
    <xf numFmtId="0" fontId="58" fillId="0" borderId="20" xfId="50" applyFont="1" applyFill="1" applyBorder="1">
      <alignment/>
      <protection/>
    </xf>
    <xf numFmtId="0" fontId="58" fillId="0" borderId="20" xfId="50" applyFont="1" applyBorder="1">
      <alignment/>
      <protection/>
    </xf>
    <xf numFmtId="0" fontId="58" fillId="0" borderId="21" xfId="50" applyFont="1" applyBorder="1">
      <alignment/>
      <protection/>
    </xf>
    <xf numFmtId="0" fontId="58" fillId="0" borderId="0" xfId="50" applyFont="1" applyFill="1" applyBorder="1">
      <alignment/>
      <protection/>
    </xf>
    <xf numFmtId="0" fontId="58" fillId="0" borderId="0" xfId="50" applyFont="1" applyBorder="1">
      <alignment/>
      <protection/>
    </xf>
    <xf numFmtId="0" fontId="58" fillId="34" borderId="0" xfId="50" applyFont="1" applyFill="1" applyBorder="1">
      <alignment/>
      <protection/>
    </xf>
    <xf numFmtId="0" fontId="58" fillId="0" borderId="10" xfId="50" applyFont="1" applyBorder="1">
      <alignment/>
      <protection/>
    </xf>
    <xf numFmtId="0" fontId="58" fillId="0" borderId="0" xfId="50" applyFont="1" applyFill="1" applyBorder="1" applyAlignment="1">
      <alignment horizontal="left"/>
      <protection/>
    </xf>
    <xf numFmtId="0" fontId="58" fillId="0" borderId="15" xfId="50" applyFont="1" applyFill="1" applyBorder="1">
      <alignment/>
      <protection/>
    </xf>
    <xf numFmtId="0" fontId="58" fillId="0" borderId="17" xfId="50" applyFont="1" applyFill="1" applyBorder="1">
      <alignment/>
      <protection/>
    </xf>
    <xf numFmtId="0" fontId="58" fillId="0" borderId="17" xfId="50" applyFont="1" applyBorder="1">
      <alignment/>
      <protection/>
    </xf>
    <xf numFmtId="17" fontId="58" fillId="0" borderId="17" xfId="50" applyNumberFormat="1" applyFont="1" applyBorder="1">
      <alignment/>
      <protection/>
    </xf>
    <xf numFmtId="0" fontId="58" fillId="0" borderId="17" xfId="50" applyFont="1" applyFill="1" applyBorder="1" applyAlignment="1">
      <alignment horizontal="center"/>
      <protection/>
    </xf>
    <xf numFmtId="0" fontId="58" fillId="0" borderId="12" xfId="50" applyFont="1" applyBorder="1">
      <alignment/>
      <protection/>
    </xf>
    <xf numFmtId="0" fontId="65" fillId="0" borderId="0" xfId="50" applyFont="1" applyFill="1" applyBorder="1">
      <alignment/>
      <protection/>
    </xf>
    <xf numFmtId="0" fontId="65" fillId="0" borderId="0" xfId="50" applyFont="1" applyBorder="1">
      <alignment/>
      <protection/>
    </xf>
    <xf numFmtId="0" fontId="65" fillId="0" borderId="17" xfId="50" applyFont="1" applyFill="1" applyBorder="1" applyAlignment="1">
      <alignment horizontal="right"/>
      <protection/>
    </xf>
    <xf numFmtId="0" fontId="65" fillId="0" borderId="17" xfId="50" applyFont="1" applyFill="1" applyBorder="1" applyAlignment="1">
      <alignment horizontal="left"/>
      <protection/>
    </xf>
    <xf numFmtId="0" fontId="58" fillId="0" borderId="11" xfId="50" applyFont="1" applyBorder="1">
      <alignment/>
      <protection/>
    </xf>
    <xf numFmtId="4" fontId="58" fillId="0" borderId="11" xfId="50" applyNumberFormat="1" applyFont="1" applyBorder="1" applyAlignment="1">
      <alignment horizontal="center"/>
      <protection/>
    </xf>
    <xf numFmtId="2" fontId="58" fillId="0" borderId="10" xfId="50" applyNumberFormat="1" applyFont="1" applyBorder="1" applyAlignment="1">
      <alignment horizontal="right"/>
      <protection/>
    </xf>
    <xf numFmtId="4" fontId="58" fillId="0" borderId="10" xfId="50" applyNumberFormat="1" applyFont="1" applyBorder="1">
      <alignment/>
      <protection/>
    </xf>
    <xf numFmtId="4" fontId="59" fillId="0" borderId="10" xfId="50" applyNumberFormat="1" applyFont="1" applyBorder="1" applyAlignment="1">
      <alignment horizontal="right"/>
      <protection/>
    </xf>
    <xf numFmtId="0" fontId="58" fillId="0" borderId="11" xfId="50" applyFont="1" applyBorder="1" applyAlignment="1">
      <alignment horizontal="center"/>
      <protection/>
    </xf>
    <xf numFmtId="0" fontId="58" fillId="0" borderId="10" xfId="50" applyFont="1" applyBorder="1" applyAlignment="1">
      <alignment horizontal="left"/>
      <protection/>
    </xf>
    <xf numFmtId="187" fontId="58" fillId="0" borderId="10" xfId="50" applyNumberFormat="1" applyFont="1" applyBorder="1">
      <alignment/>
      <protection/>
    </xf>
    <xf numFmtId="4" fontId="58" fillId="0" borderId="10" xfId="50" applyNumberFormat="1" applyFont="1" applyBorder="1" applyAlignment="1">
      <alignment horizontal="right"/>
      <protection/>
    </xf>
    <xf numFmtId="9" fontId="58" fillId="0" borderId="10" xfId="52" applyFont="1" applyBorder="1" applyAlignment="1">
      <alignment horizontal="left"/>
    </xf>
    <xf numFmtId="0" fontId="58" fillId="0" borderId="14" xfId="50" applyFont="1" applyBorder="1" applyAlignment="1">
      <alignment horizontal="left"/>
      <protection/>
    </xf>
    <xf numFmtId="2" fontId="58" fillId="0" borderId="11" xfId="50" applyNumberFormat="1" applyFont="1" applyBorder="1" applyAlignment="1">
      <alignment horizontal="center"/>
      <protection/>
    </xf>
    <xf numFmtId="178" fontId="58" fillId="0" borderId="14" xfId="50" applyNumberFormat="1" applyFont="1" applyBorder="1" applyAlignment="1">
      <alignment horizontal="center"/>
      <protection/>
    </xf>
    <xf numFmtId="1" fontId="58" fillId="0" borderId="14" xfId="50" applyNumberFormat="1" applyFont="1" applyBorder="1" applyAlignment="1">
      <alignment horizontal="center"/>
      <protection/>
    </xf>
    <xf numFmtId="4" fontId="58" fillId="0" borderId="14" xfId="50" applyNumberFormat="1" applyFont="1" applyBorder="1" applyAlignment="1">
      <alignment horizontal="center"/>
      <protection/>
    </xf>
    <xf numFmtId="4" fontId="58" fillId="0" borderId="14" xfId="50" applyNumberFormat="1" applyFont="1" applyBorder="1" applyAlignment="1">
      <alignment horizontal="right"/>
      <protection/>
    </xf>
    <xf numFmtId="187" fontId="58" fillId="0" borderId="14" xfId="50" applyNumberFormat="1" applyFont="1" applyBorder="1">
      <alignment/>
      <protection/>
    </xf>
    <xf numFmtId="4" fontId="58" fillId="0" borderId="11" xfId="50" applyNumberFormat="1" applyFont="1" applyBorder="1" applyAlignment="1">
      <alignment horizontal="right"/>
      <protection/>
    </xf>
    <xf numFmtId="178" fontId="58" fillId="0" borderId="11" xfId="50" applyNumberFormat="1" applyFont="1" applyBorder="1" applyAlignment="1">
      <alignment horizontal="center"/>
      <protection/>
    </xf>
    <xf numFmtId="0" fontId="58" fillId="0" borderId="11" xfId="50" applyFont="1" applyBorder="1" applyAlignment="1">
      <alignment horizontal="left"/>
      <protection/>
    </xf>
    <xf numFmtId="4" fontId="58" fillId="0" borderId="10" xfId="50" applyNumberFormat="1" applyFont="1" applyBorder="1" applyAlignment="1">
      <alignment horizontal="center"/>
      <protection/>
    </xf>
    <xf numFmtId="4" fontId="58" fillId="0" borderId="11" xfId="50" applyNumberFormat="1" applyFont="1" applyBorder="1">
      <alignment/>
      <protection/>
    </xf>
    <xf numFmtId="4" fontId="59" fillId="0" borderId="10" xfId="50" applyNumberFormat="1" applyFont="1" applyBorder="1">
      <alignment/>
      <protection/>
    </xf>
    <xf numFmtId="4" fontId="59" fillId="0" borderId="10" xfId="50" applyNumberFormat="1" applyFont="1" applyBorder="1" applyAlignment="1">
      <alignment horizontal="center"/>
      <protection/>
    </xf>
    <xf numFmtId="187" fontId="59" fillId="0" borderId="10" xfId="50" applyNumberFormat="1" applyFont="1" applyBorder="1">
      <alignment/>
      <protection/>
    </xf>
    <xf numFmtId="178" fontId="58" fillId="0" borderId="23" xfId="50" applyNumberFormat="1" applyFont="1" applyBorder="1" applyAlignment="1">
      <alignment horizontal="center"/>
      <protection/>
    </xf>
    <xf numFmtId="4" fontId="58" fillId="0" borderId="24" xfId="50" applyNumberFormat="1" applyFont="1" applyBorder="1" applyAlignment="1">
      <alignment horizontal="center"/>
      <protection/>
    </xf>
    <xf numFmtId="4" fontId="58" fillId="0" borderId="24" xfId="50" applyNumberFormat="1" applyFont="1" applyBorder="1">
      <alignment/>
      <protection/>
    </xf>
    <xf numFmtId="187" fontId="58" fillId="0" borderId="25" xfId="50" applyNumberFormat="1" applyFont="1" applyBorder="1">
      <alignment/>
      <protection/>
    </xf>
    <xf numFmtId="0" fontId="58" fillId="0" borderId="26" xfId="50" applyFont="1" applyBorder="1">
      <alignment/>
      <protection/>
    </xf>
    <xf numFmtId="178" fontId="58" fillId="0" borderId="0" xfId="50" applyNumberFormat="1" applyFont="1" applyBorder="1" applyAlignment="1">
      <alignment horizontal="center"/>
      <protection/>
    </xf>
    <xf numFmtId="0" fontId="58" fillId="0" borderId="0" xfId="50" applyFont="1" applyBorder="1" applyAlignment="1">
      <alignment horizontal="left"/>
      <protection/>
    </xf>
    <xf numFmtId="4" fontId="58" fillId="0" borderId="0" xfId="50" applyNumberFormat="1" applyFont="1" applyBorder="1" applyAlignment="1">
      <alignment horizontal="center"/>
      <protection/>
    </xf>
    <xf numFmtId="4" fontId="58" fillId="0" borderId="0" xfId="50" applyNumberFormat="1" applyFont="1" applyBorder="1">
      <alignment/>
      <protection/>
    </xf>
    <xf numFmtId="4" fontId="58" fillId="0" borderId="0" xfId="50" applyNumberFormat="1" applyFont="1" applyFill="1" applyBorder="1">
      <alignment/>
      <protection/>
    </xf>
    <xf numFmtId="0" fontId="58" fillId="0" borderId="0" xfId="50" applyFont="1">
      <alignment/>
      <protection/>
    </xf>
    <xf numFmtId="0" fontId="0" fillId="0" borderId="0" xfId="50" applyFont="1">
      <alignment/>
      <protection/>
    </xf>
    <xf numFmtId="0" fontId="0" fillId="0" borderId="0" xfId="50" applyFont="1" applyBorder="1">
      <alignment/>
      <protection/>
    </xf>
    <xf numFmtId="4" fontId="4" fillId="0" borderId="11" xfId="50" applyNumberFormat="1" applyFont="1" applyBorder="1" applyAlignment="1">
      <alignment horizontal="center" vertical="center"/>
      <protection/>
    </xf>
    <xf numFmtId="187" fontId="58" fillId="0" borderId="0" xfId="50" applyNumberFormat="1" applyFont="1" applyFill="1" applyBorder="1">
      <alignment/>
      <protection/>
    </xf>
    <xf numFmtId="187" fontId="58" fillId="0" borderId="0" xfId="50" applyNumberFormat="1" applyFont="1" applyBorder="1">
      <alignment/>
      <protection/>
    </xf>
    <xf numFmtId="4" fontId="59" fillId="0" borderId="0" xfId="50" applyNumberFormat="1" applyFont="1" applyBorder="1" applyAlignment="1">
      <alignment horizontal="right"/>
      <protection/>
    </xf>
    <xf numFmtId="187" fontId="4" fillId="0" borderId="10" xfId="50" applyNumberFormat="1" applyFont="1" applyBorder="1" applyAlignment="1">
      <alignment horizontal="right"/>
      <protection/>
    </xf>
    <xf numFmtId="187" fontId="4" fillId="0" borderId="10" xfId="50" applyNumberFormat="1" applyFont="1" applyBorder="1">
      <alignment/>
      <protection/>
    </xf>
    <xf numFmtId="4" fontId="5" fillId="0" borderId="10" xfId="50" applyNumberFormat="1" applyFont="1" applyBorder="1" applyAlignment="1">
      <alignment horizontal="right"/>
      <protection/>
    </xf>
    <xf numFmtId="4" fontId="4" fillId="0" borderId="10" xfId="50" applyNumberFormat="1" applyFont="1" applyBorder="1" applyAlignment="1">
      <alignment horizontal="right" vertical="center"/>
      <protection/>
    </xf>
    <xf numFmtId="187" fontId="4" fillId="0" borderId="11" xfId="50" applyNumberFormat="1" applyFont="1" applyFill="1" applyBorder="1" applyAlignment="1">
      <alignment horizontal="right" vertical="center"/>
      <protection/>
    </xf>
    <xf numFmtId="0" fontId="4" fillId="0" borderId="11" xfId="50" applyFont="1" applyBorder="1" applyAlignment="1">
      <alignment horizontal="center" vertical="center"/>
      <protection/>
    </xf>
    <xf numFmtId="187" fontId="4" fillId="0" borderId="10" xfId="50" applyNumberFormat="1" applyFont="1" applyBorder="1" applyAlignment="1">
      <alignment vertical="center"/>
      <protection/>
    </xf>
    <xf numFmtId="0" fontId="5" fillId="0" borderId="17" xfId="0" applyFont="1" applyBorder="1" applyAlignment="1">
      <alignment horizontal="center"/>
    </xf>
    <xf numFmtId="0" fontId="5" fillId="0" borderId="17" xfId="0" applyFont="1" applyFill="1" applyBorder="1" applyAlignment="1">
      <alignment/>
    </xf>
    <xf numFmtId="0" fontId="4" fillId="0" borderId="17" xfId="0" applyFont="1" applyFill="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8" xfId="0" applyFont="1" applyBorder="1" applyAlignment="1">
      <alignment/>
    </xf>
    <xf numFmtId="0" fontId="4" fillId="0" borderId="12" xfId="0" applyFont="1" applyBorder="1" applyAlignment="1">
      <alignment/>
    </xf>
    <xf numFmtId="0" fontId="4"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xf>
    <xf numFmtId="0" fontId="4" fillId="0" borderId="16" xfId="0" applyFont="1" applyBorder="1" applyAlignment="1">
      <alignment/>
    </xf>
    <xf numFmtId="0" fontId="5" fillId="0" borderId="12" xfId="0" applyFont="1" applyBorder="1" applyAlignment="1">
      <alignment horizontal="center"/>
    </xf>
    <xf numFmtId="4" fontId="5" fillId="0" borderId="10" xfId="0" applyNumberFormat="1" applyFont="1" applyBorder="1" applyAlignment="1">
      <alignment/>
    </xf>
    <xf numFmtId="4" fontId="4" fillId="0" borderId="15" xfId="0" applyNumberFormat="1" applyFont="1" applyFill="1" applyBorder="1" applyAlignment="1">
      <alignment/>
    </xf>
    <xf numFmtId="4" fontId="5" fillId="0" borderId="16" xfId="0" applyNumberFormat="1" applyFont="1" applyBorder="1" applyAlignment="1">
      <alignment/>
    </xf>
    <xf numFmtId="0" fontId="5" fillId="0" borderId="11" xfId="0" applyFont="1" applyBorder="1" applyAlignment="1">
      <alignment horizontal="center"/>
    </xf>
    <xf numFmtId="0" fontId="5" fillId="0" borderId="10" xfId="0" applyFont="1" applyBorder="1" applyAlignment="1">
      <alignment horizontal="left"/>
    </xf>
    <xf numFmtId="0" fontId="5" fillId="0" borderId="14"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4" fontId="4" fillId="33" borderId="17" xfId="0" applyNumberFormat="1" applyFont="1" applyFill="1" applyBorder="1" applyAlignment="1">
      <alignment/>
    </xf>
    <xf numFmtId="0" fontId="4" fillId="33" borderId="17" xfId="0" applyFont="1" applyFill="1" applyBorder="1" applyAlignment="1">
      <alignment/>
    </xf>
    <xf numFmtId="0" fontId="5" fillId="0" borderId="16" xfId="0" applyFont="1" applyBorder="1" applyAlignment="1">
      <alignment horizontal="left"/>
    </xf>
    <xf numFmtId="0" fontId="4" fillId="0" borderId="14" xfId="0" applyFont="1" applyBorder="1" applyAlignment="1">
      <alignment horizontal="center"/>
    </xf>
    <xf numFmtId="187" fontId="4" fillId="0" borderId="10" xfId="50" applyNumberFormat="1" applyFont="1" applyFill="1" applyBorder="1" applyAlignment="1">
      <alignment horizontal="right"/>
      <protection/>
    </xf>
    <xf numFmtId="0" fontId="4" fillId="0" borderId="0" xfId="50" applyFont="1" applyFill="1">
      <alignment/>
      <protection/>
    </xf>
    <xf numFmtId="0" fontId="4" fillId="0" borderId="10" xfId="50" applyFont="1" applyBorder="1" applyAlignment="1">
      <alignment horizontal="left" vertical="center" wrapText="1" shrinkToFit="1"/>
      <protection/>
    </xf>
    <xf numFmtId="187" fontId="4" fillId="0" borderId="10" xfId="50" applyNumberFormat="1" applyFont="1" applyBorder="1" applyAlignment="1">
      <alignment horizontal="right" vertical="center"/>
      <protection/>
    </xf>
    <xf numFmtId="0" fontId="4" fillId="0" borderId="0" xfId="50" applyFont="1" applyAlignment="1">
      <alignment vertical="center"/>
      <protection/>
    </xf>
    <xf numFmtId="0" fontId="4" fillId="0" borderId="14" xfId="50" applyFont="1" applyBorder="1" applyAlignment="1">
      <alignment horizontal="left" vertical="center" wrapText="1" shrinkToFit="1"/>
      <protection/>
    </xf>
    <xf numFmtId="4" fontId="59" fillId="0" borderId="10" xfId="50" applyNumberFormat="1" applyFont="1" applyFill="1" applyBorder="1" applyAlignment="1">
      <alignment vertical="center"/>
      <protection/>
    </xf>
    <xf numFmtId="0" fontId="4" fillId="0" borderId="0" xfId="50" applyFont="1" applyFill="1" applyAlignment="1">
      <alignment vertical="center"/>
      <protection/>
    </xf>
    <xf numFmtId="0" fontId="4" fillId="0" borderId="10" xfId="50" applyFont="1" applyFill="1" applyBorder="1" applyAlignment="1">
      <alignment horizontal="left"/>
      <protection/>
    </xf>
    <xf numFmtId="0" fontId="59" fillId="0" borderId="16" xfId="50" applyFont="1" applyBorder="1">
      <alignment/>
      <protection/>
    </xf>
    <xf numFmtId="0" fontId="59" fillId="0" borderId="12" xfId="50" applyFont="1" applyBorder="1">
      <alignment/>
      <protection/>
    </xf>
    <xf numFmtId="0" fontId="59" fillId="0" borderId="12" xfId="50" applyFont="1" applyBorder="1" applyAlignment="1">
      <alignment horizontal="center"/>
      <protection/>
    </xf>
    <xf numFmtId="187" fontId="58" fillId="0" borderId="10" xfId="50" applyNumberFormat="1" applyFont="1" applyBorder="1" applyAlignment="1">
      <alignment horizontal="right"/>
      <protection/>
    </xf>
    <xf numFmtId="0" fontId="58" fillId="0" borderId="11" xfId="50" applyFont="1" applyBorder="1" applyAlignment="1">
      <alignment horizontal="center" vertical="center"/>
      <protection/>
    </xf>
    <xf numFmtId="0" fontId="58" fillId="0" borderId="10" xfId="50" applyFont="1" applyBorder="1" applyAlignment="1">
      <alignment horizontal="left" vertical="center" wrapText="1" shrinkToFit="1"/>
      <protection/>
    </xf>
    <xf numFmtId="4" fontId="58" fillId="0" borderId="10" xfId="50" applyNumberFormat="1" applyFont="1" applyBorder="1" applyAlignment="1">
      <alignment horizontal="right" vertical="center"/>
      <protection/>
    </xf>
    <xf numFmtId="187" fontId="58" fillId="0" borderId="10" xfId="50" applyNumberFormat="1" applyFont="1" applyBorder="1" applyAlignment="1">
      <alignment vertical="center"/>
      <protection/>
    </xf>
    <xf numFmtId="187" fontId="58" fillId="0" borderId="11" xfId="50" applyNumberFormat="1" applyFont="1" applyFill="1" applyBorder="1" applyAlignment="1">
      <alignment horizontal="right"/>
      <protection/>
    </xf>
    <xf numFmtId="187" fontId="58" fillId="0" borderId="14" xfId="50" applyNumberFormat="1" applyFont="1" applyFill="1" applyBorder="1" applyAlignment="1">
      <alignment horizontal="right"/>
      <protection/>
    </xf>
    <xf numFmtId="187" fontId="58" fillId="0" borderId="10" xfId="50" applyNumberFormat="1" applyFont="1" applyFill="1" applyBorder="1">
      <alignment/>
      <protection/>
    </xf>
    <xf numFmtId="178" fontId="58" fillId="0" borderId="11" xfId="50" applyNumberFormat="1" applyFont="1" applyBorder="1" applyAlignment="1">
      <alignment horizontal="center" vertical="center"/>
      <protection/>
    </xf>
    <xf numFmtId="4" fontId="58" fillId="0" borderId="10" xfId="50" applyNumberFormat="1" applyFont="1" applyBorder="1" applyAlignment="1">
      <alignment horizontal="center" vertical="center"/>
      <protection/>
    </xf>
    <xf numFmtId="4" fontId="58" fillId="0" borderId="10" xfId="50" applyNumberFormat="1" applyFont="1" applyBorder="1" applyAlignment="1">
      <alignment vertical="center"/>
      <protection/>
    </xf>
    <xf numFmtId="187" fontId="58" fillId="0" borderId="10" xfId="50" applyNumberFormat="1" applyFont="1" applyFill="1" applyBorder="1" applyAlignment="1">
      <alignment vertical="center"/>
      <protection/>
    </xf>
    <xf numFmtId="4" fontId="58" fillId="0" borderId="11" xfId="50" applyNumberFormat="1" applyFont="1" applyBorder="1" applyAlignment="1">
      <alignment vertical="center"/>
      <protection/>
    </xf>
    <xf numFmtId="4" fontId="58" fillId="0" borderId="10" xfId="0" applyNumberFormat="1" applyFont="1" applyBorder="1" applyAlignment="1">
      <alignment horizontal="right" vertical="center"/>
    </xf>
    <xf numFmtId="4" fontId="58" fillId="0" borderId="10" xfId="50" applyNumberFormat="1" applyFont="1" applyFill="1" applyBorder="1" applyAlignment="1">
      <alignment horizontal="center" vertical="center"/>
      <protection/>
    </xf>
    <xf numFmtId="187" fontId="58" fillId="0" borderId="11" xfId="50" applyNumberFormat="1" applyFont="1" applyFill="1" applyBorder="1">
      <alignment/>
      <protection/>
    </xf>
    <xf numFmtId="4" fontId="58" fillId="0" borderId="10" xfId="50" applyNumberFormat="1" applyFont="1" applyFill="1" applyBorder="1" applyAlignment="1">
      <alignment vertical="center"/>
      <protection/>
    </xf>
    <xf numFmtId="187" fontId="59" fillId="0" borderId="10" xfId="50" applyNumberFormat="1" applyFont="1" applyFill="1" applyBorder="1">
      <alignment/>
      <protection/>
    </xf>
    <xf numFmtId="4" fontId="58" fillId="0" borderId="11" xfId="50" applyNumberFormat="1" applyFont="1" applyFill="1" applyBorder="1" applyAlignment="1">
      <alignment horizontal="center" vertical="center"/>
      <protection/>
    </xf>
    <xf numFmtId="0" fontId="58" fillId="0" borderId="11" xfId="50" applyFont="1" applyFill="1" applyBorder="1" applyAlignment="1">
      <alignment horizontal="center"/>
      <protection/>
    </xf>
    <xf numFmtId="187" fontId="58" fillId="0" borderId="24" xfId="50" applyNumberFormat="1" applyFont="1" applyFill="1" applyBorder="1">
      <alignment/>
      <protection/>
    </xf>
    <xf numFmtId="0" fontId="66" fillId="0" borderId="0" xfId="50" applyFont="1" applyBorder="1" applyAlignment="1">
      <alignment horizontal="left"/>
      <protection/>
    </xf>
    <xf numFmtId="0" fontId="58" fillId="0" borderId="27" xfId="50" applyFont="1" applyBorder="1" applyAlignment="1">
      <alignment horizontal="left"/>
      <protection/>
    </xf>
    <xf numFmtId="0" fontId="58" fillId="0" borderId="28" xfId="50" applyFont="1" applyBorder="1" applyAlignment="1">
      <alignment horizontal="left"/>
      <protection/>
    </xf>
    <xf numFmtId="4" fontId="58" fillId="0" borderId="28" xfId="50" applyNumberFormat="1" applyFont="1" applyBorder="1" applyAlignment="1">
      <alignment horizontal="center"/>
      <protection/>
    </xf>
    <xf numFmtId="3" fontId="58" fillId="0" borderId="28" xfId="50" applyNumberFormat="1" applyFont="1" applyBorder="1">
      <alignment/>
      <protection/>
    </xf>
    <xf numFmtId="4" fontId="58" fillId="0" borderId="28" xfId="50" applyNumberFormat="1" applyFont="1" applyFill="1" applyBorder="1" applyAlignment="1">
      <alignment horizontal="center"/>
      <protection/>
    </xf>
    <xf numFmtId="4" fontId="58" fillId="0" borderId="28" xfId="50" applyNumberFormat="1" applyFont="1" applyBorder="1">
      <alignment/>
      <protection/>
    </xf>
    <xf numFmtId="4" fontId="58" fillId="0" borderId="28" xfId="50" applyNumberFormat="1" applyFont="1" applyFill="1" applyBorder="1">
      <alignment/>
      <protection/>
    </xf>
    <xf numFmtId="0" fontId="58" fillId="0" borderId="29" xfId="50" applyFont="1" applyBorder="1">
      <alignment/>
      <protection/>
    </xf>
    <xf numFmtId="4" fontId="58" fillId="0" borderId="0" xfId="50" applyNumberFormat="1" applyFont="1" applyFill="1" applyBorder="1" applyAlignment="1">
      <alignment horizontal="center"/>
      <protection/>
    </xf>
    <xf numFmtId="0" fontId="58" fillId="0" borderId="30" xfId="50" applyFont="1" applyBorder="1" applyAlignment="1">
      <alignment horizontal="left"/>
      <protection/>
    </xf>
    <xf numFmtId="3" fontId="58" fillId="0" borderId="0" xfId="50" applyNumberFormat="1" applyFont="1" applyBorder="1">
      <alignment/>
      <protection/>
    </xf>
    <xf numFmtId="0" fontId="58" fillId="0" borderId="31" xfId="50" applyFont="1" applyBorder="1">
      <alignment/>
      <protection/>
    </xf>
    <xf numFmtId="0" fontId="58" fillId="0" borderId="30" xfId="50" applyFont="1" applyBorder="1" applyAlignment="1">
      <alignment horizontal="center"/>
      <protection/>
    </xf>
    <xf numFmtId="0" fontId="58" fillId="0" borderId="32" xfId="50" applyFont="1" applyBorder="1" applyAlignment="1">
      <alignment horizontal="center"/>
      <protection/>
    </xf>
    <xf numFmtId="4" fontId="58" fillId="0" borderId="13" xfId="50" applyNumberFormat="1" applyFont="1" applyFill="1" applyBorder="1">
      <alignment/>
      <protection/>
    </xf>
    <xf numFmtId="0" fontId="58" fillId="0" borderId="33" xfId="50" applyFont="1" applyBorder="1">
      <alignment/>
      <protection/>
    </xf>
    <xf numFmtId="178" fontId="4" fillId="0" borderId="14" xfId="50" applyNumberFormat="1" applyFont="1" applyBorder="1" applyAlignment="1">
      <alignment horizontal="center" vertical="center"/>
      <protection/>
    </xf>
    <xf numFmtId="1" fontId="5" fillId="0" borderId="14" xfId="50" applyNumberFormat="1" applyFont="1" applyBorder="1" applyAlignment="1">
      <alignment horizontal="center"/>
      <protection/>
    </xf>
    <xf numFmtId="0" fontId="5" fillId="0" borderId="14" xfId="50" applyFont="1" applyBorder="1" applyAlignment="1">
      <alignment horizontal="center"/>
      <protection/>
    </xf>
    <xf numFmtId="187" fontId="4" fillId="0" borderId="11" xfId="50" applyNumberFormat="1" applyFont="1" applyBorder="1" applyAlignment="1">
      <alignment vertical="center"/>
      <protection/>
    </xf>
    <xf numFmtId="0" fontId="4" fillId="0" borderId="14" xfId="50" applyFont="1" applyBorder="1" applyAlignment="1">
      <alignment horizontal="left" wrapText="1"/>
      <protection/>
    </xf>
    <xf numFmtId="178" fontId="4" fillId="0" borderId="14" xfId="50" applyNumberFormat="1" applyFont="1" applyBorder="1" applyAlignment="1">
      <alignment horizontal="center"/>
      <protection/>
    </xf>
    <xf numFmtId="0" fontId="4" fillId="0" borderId="14" xfId="50" applyFont="1" applyBorder="1" applyAlignment="1">
      <alignment horizontal="left"/>
      <protection/>
    </xf>
    <xf numFmtId="187" fontId="4" fillId="0" borderId="11" xfId="50" applyNumberFormat="1" applyFont="1" applyFill="1" applyBorder="1" applyAlignment="1">
      <alignment horizontal="right"/>
      <protection/>
    </xf>
    <xf numFmtId="187" fontId="4" fillId="0" borderId="11" xfId="50" applyNumberFormat="1" applyFont="1" applyBorder="1">
      <alignment/>
      <protection/>
    </xf>
    <xf numFmtId="0" fontId="4" fillId="0" borderId="11" xfId="50" applyFont="1" applyFill="1" applyBorder="1" applyAlignment="1">
      <alignment horizontal="center" vertical="center"/>
      <protection/>
    </xf>
    <xf numFmtId="0" fontId="4" fillId="0" borderId="11" xfId="50" applyFont="1" applyFill="1" applyBorder="1" applyAlignment="1">
      <alignment horizontal="left" vertical="center" wrapText="1" shrinkToFit="1"/>
      <protection/>
    </xf>
    <xf numFmtId="178" fontId="4" fillId="0" borderId="11" xfId="50" applyNumberFormat="1" applyFont="1" applyBorder="1" applyAlignment="1">
      <alignment horizontal="center" vertical="center"/>
      <protection/>
    </xf>
    <xf numFmtId="0" fontId="4" fillId="0" borderId="11" xfId="50" applyFont="1" applyBorder="1" applyAlignment="1">
      <alignment horizontal="left" vertical="center" wrapText="1" shrinkToFit="1"/>
      <protection/>
    </xf>
    <xf numFmtId="1" fontId="5" fillId="0" borderId="11" xfId="50" applyNumberFormat="1" applyFont="1" applyBorder="1" applyAlignment="1">
      <alignment horizontal="center"/>
      <protection/>
    </xf>
    <xf numFmtId="4" fontId="4" fillId="0" borderId="10" xfId="50" applyNumberFormat="1" applyFont="1" applyFill="1" applyBorder="1" applyAlignment="1">
      <alignment horizontal="center" vertical="center"/>
      <protection/>
    </xf>
    <xf numFmtId="4" fontId="4" fillId="0" borderId="10" xfId="50" applyNumberFormat="1" applyFont="1" applyFill="1" applyBorder="1" applyAlignment="1">
      <alignment vertical="center"/>
      <protection/>
    </xf>
    <xf numFmtId="4" fontId="4" fillId="0" borderId="10" xfId="50" applyNumberFormat="1" applyFont="1" applyBorder="1" applyAlignment="1">
      <alignment vertical="center"/>
      <protection/>
    </xf>
    <xf numFmtId="187" fontId="4" fillId="0" borderId="10" xfId="50" applyNumberFormat="1" applyFont="1" applyFill="1" applyBorder="1" applyAlignment="1">
      <alignment vertical="center"/>
      <protection/>
    </xf>
    <xf numFmtId="0" fontId="4" fillId="0" borderId="11" xfId="50" applyFont="1" applyBorder="1" applyAlignment="1">
      <alignment horizontal="left" vertical="center" wrapText="1"/>
      <protection/>
    </xf>
    <xf numFmtId="0" fontId="4" fillId="0" borderId="11" xfId="50" applyFont="1" applyBorder="1" applyAlignment="1">
      <alignment horizontal="left" wrapText="1"/>
      <protection/>
    </xf>
    <xf numFmtId="4" fontId="4" fillId="0" borderId="10" xfId="50" applyNumberFormat="1" applyFont="1" applyBorder="1" applyAlignment="1">
      <alignment horizontal="center" vertical="center"/>
      <protection/>
    </xf>
    <xf numFmtId="178" fontId="5" fillId="0" borderId="14" xfId="50" applyNumberFormat="1" applyFont="1" applyBorder="1" applyAlignment="1">
      <alignment horizontal="center"/>
      <protection/>
    </xf>
    <xf numFmtId="178" fontId="4" fillId="0" borderId="11" xfId="50" applyNumberFormat="1" applyFont="1" applyBorder="1" applyAlignment="1">
      <alignment horizontal="center"/>
      <protection/>
    </xf>
    <xf numFmtId="0" fontId="4" fillId="0" borderId="11" xfId="50" applyFont="1" applyBorder="1" applyAlignment="1">
      <alignment horizontal="left"/>
      <protection/>
    </xf>
    <xf numFmtId="4" fontId="4" fillId="0" borderId="10" xfId="50" applyNumberFormat="1" applyFont="1" applyBorder="1">
      <alignment/>
      <protection/>
    </xf>
    <xf numFmtId="187" fontId="4" fillId="0" borderId="10" xfId="50" applyNumberFormat="1" applyFont="1" applyFill="1" applyBorder="1">
      <alignment/>
      <protection/>
    </xf>
    <xf numFmtId="187" fontId="4" fillId="0" borderId="14" xfId="50" applyNumberFormat="1" applyFont="1" applyBorder="1">
      <alignment/>
      <protection/>
    </xf>
    <xf numFmtId="187" fontId="4" fillId="0" borderId="14" xfId="50" applyNumberFormat="1" applyFont="1" applyBorder="1" applyAlignment="1">
      <alignment vertical="center"/>
      <protection/>
    </xf>
    <xf numFmtId="4" fontId="5" fillId="0" borderId="11" xfId="50" applyNumberFormat="1" applyFont="1" applyBorder="1" applyAlignment="1">
      <alignment horizontal="right"/>
      <protection/>
    </xf>
    <xf numFmtId="4" fontId="5" fillId="0" borderId="10" xfId="50" applyNumberFormat="1" applyFont="1" applyBorder="1">
      <alignment/>
      <protection/>
    </xf>
    <xf numFmtId="0" fontId="4" fillId="0" borderId="11" xfId="50" applyFont="1" applyFill="1" applyBorder="1" applyAlignment="1">
      <alignment horizontal="left" wrapText="1"/>
      <protection/>
    </xf>
    <xf numFmtId="178" fontId="4" fillId="0" borderId="11" xfId="50" applyNumberFormat="1" applyFont="1" applyFill="1" applyBorder="1" applyAlignment="1">
      <alignment horizontal="center" vertical="center"/>
      <protection/>
    </xf>
    <xf numFmtId="0" fontId="4" fillId="0" borderId="10" xfId="50" applyFont="1" applyFill="1" applyBorder="1" applyAlignment="1">
      <alignment horizontal="left" vertical="center" wrapText="1"/>
      <protection/>
    </xf>
    <xf numFmtId="178" fontId="5" fillId="0" borderId="11" xfId="50" applyNumberFormat="1" applyFont="1" applyBorder="1" applyAlignment="1">
      <alignment horizontal="center"/>
      <protection/>
    </xf>
    <xf numFmtId="0" fontId="4" fillId="0" borderId="11" xfId="0" applyFont="1" applyBorder="1" applyAlignment="1">
      <alignment vertical="center" wrapText="1" shrinkToFit="1"/>
    </xf>
    <xf numFmtId="0" fontId="4" fillId="0" borderId="0" xfId="0" applyFont="1" applyFill="1" applyAlignment="1">
      <alignment vertical="center" wrapText="1" shrinkToFit="1"/>
    </xf>
    <xf numFmtId="4" fontId="4" fillId="0" borderId="11" xfId="50" applyNumberFormat="1" applyFont="1" applyFill="1" applyBorder="1" applyAlignment="1">
      <alignment horizontal="center" vertical="center"/>
      <protection/>
    </xf>
    <xf numFmtId="0" fontId="15" fillId="0" borderId="24" xfId="50" applyFont="1" applyBorder="1" applyAlignment="1">
      <alignment horizontal="left"/>
      <protection/>
    </xf>
    <xf numFmtId="4" fontId="5" fillId="0" borderId="34" xfId="50" applyNumberFormat="1" applyFont="1" applyBorder="1" applyAlignment="1">
      <alignment horizontal="right"/>
      <protection/>
    </xf>
    <xf numFmtId="0" fontId="4" fillId="0" borderId="11" xfId="0" applyFont="1" applyBorder="1" applyAlignment="1">
      <alignment wrapText="1" shrinkToFit="1"/>
    </xf>
    <xf numFmtId="0" fontId="4" fillId="0" borderId="10" xfId="50" applyFont="1" applyFill="1" applyBorder="1" applyAlignment="1">
      <alignment horizontal="left" vertical="center" wrapText="1" shrinkToFit="1"/>
      <protection/>
    </xf>
    <xf numFmtId="0" fontId="4" fillId="0" borderId="11" xfId="50" applyFont="1" applyBorder="1" applyAlignment="1">
      <alignment horizontal="left" vertical="center" shrinkToFit="1"/>
      <protection/>
    </xf>
    <xf numFmtId="0" fontId="5" fillId="0" borderId="11" xfId="50" applyFont="1" applyFill="1" applyBorder="1" applyAlignment="1">
      <alignment horizontal="center"/>
      <protection/>
    </xf>
    <xf numFmtId="1" fontId="4" fillId="0" borderId="11" xfId="50" applyNumberFormat="1" applyFont="1" applyBorder="1" applyAlignment="1">
      <alignment horizontal="center"/>
      <protection/>
    </xf>
    <xf numFmtId="4" fontId="4" fillId="0" borderId="10" xfId="0" applyNumberFormat="1" applyFont="1" applyBorder="1" applyAlignment="1">
      <alignment vertical="center"/>
    </xf>
    <xf numFmtId="4" fontId="4" fillId="0" borderId="10" xfId="0" applyNumberFormat="1" applyFont="1" applyBorder="1" applyAlignment="1">
      <alignment horizontal="center" vertical="center"/>
    </xf>
    <xf numFmtId="1" fontId="4" fillId="0" borderId="11" xfId="0" applyNumberFormat="1" applyFont="1" applyBorder="1" applyAlignment="1">
      <alignment horizontal="center" vertical="center"/>
    </xf>
    <xf numFmtId="187" fontId="4" fillId="0" borderId="10" xfId="0" applyNumberFormat="1" applyFont="1" applyFill="1" applyBorder="1" applyAlignment="1">
      <alignment vertical="center"/>
    </xf>
    <xf numFmtId="187" fontId="4" fillId="0" borderId="10" xfId="0" applyNumberFormat="1" applyFont="1" applyBorder="1" applyAlignment="1">
      <alignment vertical="center"/>
    </xf>
    <xf numFmtId="1" fontId="4" fillId="0" borderId="11" xfId="50" applyNumberFormat="1" applyFont="1" applyBorder="1" applyAlignment="1">
      <alignment horizontal="center" vertical="center"/>
      <protection/>
    </xf>
    <xf numFmtId="0" fontId="4" fillId="0" borderId="11" xfId="0" applyFont="1" applyBorder="1" applyAlignment="1">
      <alignment horizontal="left" wrapText="1" shrinkToFit="1"/>
    </xf>
    <xf numFmtId="0" fontId="4" fillId="0" borderId="11" xfId="0" applyFont="1" applyBorder="1" applyAlignment="1">
      <alignment horizontal="center" vertical="center"/>
    </xf>
    <xf numFmtId="187" fontId="4" fillId="0" borderId="10" xfId="0" applyNumberFormat="1" applyFont="1" applyFill="1" applyBorder="1" applyAlignment="1">
      <alignment horizontal="right" vertical="center"/>
    </xf>
    <xf numFmtId="4" fontId="4" fillId="0" borderId="10" xfId="0" applyNumberFormat="1" applyFont="1" applyFill="1" applyBorder="1" applyAlignment="1">
      <alignment vertical="center"/>
    </xf>
    <xf numFmtId="4" fontId="59" fillId="0" borderId="11" xfId="0" applyNumberFormat="1" applyFont="1" applyBorder="1" applyAlignment="1">
      <alignment/>
    </xf>
    <xf numFmtId="0" fontId="59" fillId="0" borderId="16" xfId="0" applyFont="1" applyBorder="1" applyAlignment="1">
      <alignment/>
    </xf>
    <xf numFmtId="178" fontId="4" fillId="0" borderId="16" xfId="50" applyNumberFormat="1" applyFont="1" applyBorder="1" applyAlignment="1">
      <alignment horizontal="center" vertical="center"/>
      <protection/>
    </xf>
    <xf numFmtId="0" fontId="4" fillId="0" borderId="16" xfId="50" applyFont="1" applyBorder="1" applyAlignment="1">
      <alignment horizontal="left" vertical="center" wrapText="1" shrinkToFit="1"/>
      <protection/>
    </xf>
    <xf numFmtId="4" fontId="4" fillId="0" borderId="12" xfId="50" applyNumberFormat="1" applyFont="1" applyBorder="1" applyAlignment="1">
      <alignment horizontal="center" vertical="center"/>
      <protection/>
    </xf>
    <xf numFmtId="4" fontId="4" fillId="0" borderId="12" xfId="50" applyNumberFormat="1" applyFont="1" applyBorder="1" applyAlignment="1">
      <alignment vertical="center"/>
      <protection/>
    </xf>
    <xf numFmtId="187" fontId="4" fillId="0" borderId="12" xfId="50" applyNumberFormat="1" applyFont="1" applyFill="1" applyBorder="1" applyAlignment="1">
      <alignment vertical="center"/>
      <protection/>
    </xf>
    <xf numFmtId="187" fontId="4" fillId="0" borderId="15" xfId="50" applyNumberFormat="1" applyFont="1" applyBorder="1" applyAlignment="1">
      <alignment vertical="center"/>
      <protection/>
    </xf>
    <xf numFmtId="4" fontId="58" fillId="0" borderId="16" xfId="50" applyNumberFormat="1" applyFont="1" applyBorder="1" applyAlignment="1">
      <alignment vertical="center"/>
      <protection/>
    </xf>
    <xf numFmtId="0" fontId="4" fillId="0" borderId="16" xfId="50" applyFont="1" applyBorder="1" applyAlignment="1">
      <alignment horizontal="center" vertical="center"/>
      <protection/>
    </xf>
    <xf numFmtId="4" fontId="4" fillId="0" borderId="12" xfId="50" applyNumberFormat="1" applyFont="1" applyFill="1" applyBorder="1" applyAlignment="1">
      <alignment horizontal="center" vertical="center"/>
      <protection/>
    </xf>
    <xf numFmtId="187" fontId="4" fillId="0" borderId="12" xfId="50" applyNumberFormat="1" applyFont="1" applyBorder="1" applyAlignment="1">
      <alignment vertical="center"/>
      <protection/>
    </xf>
    <xf numFmtId="4" fontId="58" fillId="0" borderId="12" xfId="50" applyNumberFormat="1" applyFont="1" applyBorder="1" applyAlignment="1">
      <alignment horizontal="right" vertical="center"/>
      <protection/>
    </xf>
    <xf numFmtId="178" fontId="4" fillId="0" borderId="16" xfId="50" applyNumberFormat="1" applyFont="1" applyFill="1" applyBorder="1" applyAlignment="1">
      <alignment horizontal="center" vertical="center"/>
      <protection/>
    </xf>
    <xf numFmtId="0" fontId="4" fillId="0" borderId="12" xfId="50" applyFont="1" applyFill="1" applyBorder="1" applyAlignment="1">
      <alignment horizontal="left" vertical="center" wrapText="1"/>
      <protection/>
    </xf>
    <xf numFmtId="4" fontId="4" fillId="0" borderId="12" xfId="50" applyNumberFormat="1" applyFont="1" applyFill="1" applyBorder="1" applyAlignment="1">
      <alignment vertical="center"/>
      <protection/>
    </xf>
    <xf numFmtId="4" fontId="58" fillId="0" borderId="12" xfId="50" applyNumberFormat="1" applyFont="1" applyFill="1" applyBorder="1" applyAlignment="1">
      <alignment vertical="center"/>
      <protection/>
    </xf>
    <xf numFmtId="0" fontId="4" fillId="0" borderId="12" xfId="50" applyFont="1" applyFill="1" applyBorder="1" applyAlignment="1">
      <alignment horizontal="left" vertical="center" wrapText="1" shrinkToFit="1"/>
      <protection/>
    </xf>
    <xf numFmtId="4" fontId="4" fillId="0" borderId="16" xfId="50" applyNumberFormat="1"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10" fillId="0" borderId="0" xfId="50" applyFont="1" applyBorder="1" applyAlignment="1">
      <alignment horizontal="center" vertical="center"/>
      <protection/>
    </xf>
    <xf numFmtId="0" fontId="10" fillId="0" borderId="0" xfId="50" applyFont="1" applyAlignment="1">
      <alignment horizontal="center" vertical="center"/>
      <protection/>
    </xf>
    <xf numFmtId="49" fontId="10" fillId="0" borderId="0" xfId="50" applyNumberFormat="1" applyFont="1" applyFill="1" applyBorder="1" applyAlignment="1">
      <alignment horizontal="left"/>
      <protection/>
    </xf>
    <xf numFmtId="49" fontId="10" fillId="0" borderId="10" xfId="50" applyNumberFormat="1" applyFont="1" applyFill="1" applyBorder="1" applyAlignment="1">
      <alignment horizontal="left"/>
      <protection/>
    </xf>
    <xf numFmtId="15" fontId="5" fillId="0" borderId="0" xfId="0" applyNumberFormat="1" applyFont="1" applyBorder="1" applyAlignment="1">
      <alignment horizontal="center"/>
    </xf>
    <xf numFmtId="0" fontId="4" fillId="0" borderId="0" xfId="0" applyFont="1" applyAlignment="1">
      <alignment horizontal="center"/>
    </xf>
    <xf numFmtId="15" fontId="5" fillId="0" borderId="17" xfId="0" applyNumberFormat="1" applyFont="1" applyBorder="1" applyAlignment="1">
      <alignment horizontal="center"/>
    </xf>
    <xf numFmtId="0" fontId="4" fillId="0" borderId="17" xfId="0" applyFont="1" applyBorder="1" applyAlignment="1">
      <alignment horizontal="center"/>
    </xf>
    <xf numFmtId="0" fontId="5" fillId="0" borderId="0" xfId="0" applyFont="1" applyBorder="1" applyAlignment="1">
      <alignment horizontal="center"/>
    </xf>
    <xf numFmtId="0" fontId="0" fillId="0" borderId="0" xfId="0" applyFont="1" applyAlignment="1">
      <alignment horizontal="center"/>
    </xf>
    <xf numFmtId="0" fontId="14" fillId="0" borderId="0" xfId="0" applyFont="1" applyBorder="1" applyAlignment="1">
      <alignment horizontal="center"/>
    </xf>
    <xf numFmtId="0" fontId="5" fillId="0" borderId="17" xfId="0" applyFont="1" applyBorder="1" applyAlignment="1">
      <alignment horizontal="center"/>
    </xf>
    <xf numFmtId="0" fontId="0" fillId="0" borderId="17" xfId="0" applyFont="1" applyBorder="1" applyAlignment="1">
      <alignment horizontal="center"/>
    </xf>
    <xf numFmtId="0" fontId="5" fillId="0" borderId="35"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5" fillId="0" borderId="18" xfId="0" applyFont="1" applyBorder="1" applyAlignment="1">
      <alignment horizontal="center"/>
    </xf>
    <xf numFmtId="0" fontId="5" fillId="0" borderId="15" xfId="0" applyFont="1" applyBorder="1" applyAlignment="1">
      <alignment/>
    </xf>
    <xf numFmtId="0" fontId="0" fillId="0" borderId="17" xfId="0" applyFont="1" applyBorder="1" applyAlignment="1">
      <alignment/>
    </xf>
    <xf numFmtId="0" fontId="5" fillId="0" borderId="20" xfId="0" applyFont="1" applyBorder="1" applyAlignment="1">
      <alignment/>
    </xf>
    <xf numFmtId="0" fontId="0" fillId="0" borderId="20" xfId="0" applyFont="1" applyBorder="1" applyAlignment="1">
      <alignment/>
    </xf>
    <xf numFmtId="49" fontId="5" fillId="0" borderId="0" xfId="0" applyNumberFormat="1" applyFont="1" applyBorder="1" applyAlignment="1">
      <alignment/>
    </xf>
    <xf numFmtId="49" fontId="5" fillId="0" borderId="10" xfId="0" applyNumberFormat="1" applyFont="1" applyBorder="1" applyAlignment="1">
      <alignment/>
    </xf>
    <xf numFmtId="0" fontId="5" fillId="0" borderId="14" xfId="0" applyFont="1" applyBorder="1" applyAlignment="1">
      <alignment/>
    </xf>
    <xf numFmtId="0" fontId="5" fillId="0" borderId="0" xfId="0" applyFont="1" applyBorder="1" applyAlignment="1">
      <alignment/>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Incubadora Orçamento e Cronogram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08"/>
  <sheetViews>
    <sheetView tabSelected="1" workbookViewId="0" topLeftCell="A193">
      <selection activeCell="L12" sqref="L12"/>
    </sheetView>
  </sheetViews>
  <sheetFormatPr defaultColWidth="11.421875" defaultRowHeight="12.75"/>
  <cols>
    <col min="1" max="1" width="8.8515625" style="19" customWidth="1"/>
    <col min="2" max="2" width="99.8515625" style="19" customWidth="1"/>
    <col min="3" max="3" width="7.8515625" style="19" customWidth="1"/>
    <col min="4" max="4" width="10.00390625" style="19" customWidth="1"/>
    <col min="5" max="5" width="16.28125" style="19" customWidth="1"/>
    <col min="6" max="6" width="12.7109375" style="19" customWidth="1"/>
    <col min="7" max="7" width="13.421875" style="19" bestFit="1" customWidth="1"/>
    <col min="8" max="8" width="20.140625" style="21" customWidth="1"/>
    <col min="9" max="9" width="4.8515625" style="21" customWidth="1"/>
    <col min="10" max="16384" width="11.421875" style="21" customWidth="1"/>
  </cols>
  <sheetData>
    <row r="1" spans="1:8" s="3" customFormat="1" ht="12.75">
      <c r="A1" s="83"/>
      <c r="B1" s="84"/>
      <c r="C1" s="85"/>
      <c r="D1" s="85"/>
      <c r="E1" s="85"/>
      <c r="F1" s="85"/>
      <c r="G1" s="84"/>
      <c r="H1" s="86"/>
    </row>
    <row r="2" spans="1:8" s="3" customFormat="1" ht="14.25">
      <c r="A2" s="23" t="s">
        <v>273</v>
      </c>
      <c r="B2" s="87"/>
      <c r="C2" s="299" t="s">
        <v>19</v>
      </c>
      <c r="D2" s="299"/>
      <c r="E2" s="299"/>
      <c r="F2" s="88"/>
      <c r="G2" s="89"/>
      <c r="H2" s="90"/>
    </row>
    <row r="3" spans="1:8" s="3" customFormat="1" ht="14.25">
      <c r="A3" s="23" t="s">
        <v>83</v>
      </c>
      <c r="B3" s="87"/>
      <c r="C3" s="300"/>
      <c r="D3" s="299"/>
      <c r="E3" s="299"/>
      <c r="F3" s="88"/>
      <c r="G3" s="91"/>
      <c r="H3" s="90"/>
    </row>
    <row r="4" spans="1:8" s="3" customFormat="1" ht="12.75">
      <c r="A4" s="92"/>
      <c r="B4" s="93"/>
      <c r="C4" s="94"/>
      <c r="D4" s="94"/>
      <c r="E4" s="94"/>
      <c r="F4" s="95"/>
      <c r="G4" s="96"/>
      <c r="H4" s="97"/>
    </row>
    <row r="5" spans="1:8" s="3" customFormat="1" ht="15">
      <c r="A5" s="23" t="s">
        <v>271</v>
      </c>
      <c r="B5" s="98"/>
      <c r="C5" s="25" t="s">
        <v>266</v>
      </c>
      <c r="D5" s="99"/>
      <c r="E5" s="88"/>
      <c r="F5" s="88"/>
      <c r="G5" s="87"/>
      <c r="H5" s="86"/>
    </row>
    <row r="6" spans="1:8" s="3" customFormat="1" ht="15">
      <c r="A6" s="23" t="s">
        <v>272</v>
      </c>
      <c r="B6" s="98"/>
      <c r="C6" s="301" t="s">
        <v>98</v>
      </c>
      <c r="D6" s="301"/>
      <c r="E6" s="301"/>
      <c r="F6" s="301"/>
      <c r="G6" s="301"/>
      <c r="H6" s="302"/>
    </row>
    <row r="7" spans="1:8" s="3" customFormat="1" ht="15">
      <c r="A7" s="24" t="s">
        <v>267</v>
      </c>
      <c r="B7" s="100"/>
      <c r="C7" s="62" t="s">
        <v>565</v>
      </c>
      <c r="D7" s="101"/>
      <c r="E7" s="96"/>
      <c r="F7" s="96"/>
      <c r="G7" s="96"/>
      <c r="H7" s="97"/>
    </row>
    <row r="8" spans="1:8" s="3" customFormat="1" ht="12.75" customHeight="1">
      <c r="A8" s="102"/>
      <c r="B8" s="90"/>
      <c r="C8" s="90"/>
      <c r="D8" s="90"/>
      <c r="E8" s="5" t="s">
        <v>89</v>
      </c>
      <c r="F8" s="5" t="s">
        <v>20</v>
      </c>
      <c r="G8" s="5" t="s">
        <v>21</v>
      </c>
      <c r="H8" s="6" t="s">
        <v>74</v>
      </c>
    </row>
    <row r="9" spans="1:8" s="3" customFormat="1" ht="12.75">
      <c r="A9" s="6" t="s">
        <v>22</v>
      </c>
      <c r="B9" s="5" t="s">
        <v>6</v>
      </c>
      <c r="C9" s="5" t="s">
        <v>23</v>
      </c>
      <c r="D9" s="5" t="s">
        <v>24</v>
      </c>
      <c r="E9" s="5" t="s">
        <v>88</v>
      </c>
      <c r="F9" s="5" t="s">
        <v>25</v>
      </c>
      <c r="G9" s="5" t="s">
        <v>3</v>
      </c>
      <c r="H9" s="6" t="s">
        <v>75</v>
      </c>
    </row>
    <row r="10" spans="1:8" s="3" customFormat="1" ht="12.75">
      <c r="A10" s="184"/>
      <c r="B10" s="185"/>
      <c r="C10" s="186"/>
      <c r="D10" s="186"/>
      <c r="E10" s="7" t="s">
        <v>26</v>
      </c>
      <c r="F10" s="7" t="s">
        <v>26</v>
      </c>
      <c r="G10" s="7" t="s">
        <v>26</v>
      </c>
      <c r="H10" s="26" t="s">
        <v>260</v>
      </c>
    </row>
    <row r="11" spans="1:8" s="3" customFormat="1" ht="12.75">
      <c r="A11" s="6" t="s">
        <v>27</v>
      </c>
      <c r="B11" s="5" t="s">
        <v>28</v>
      </c>
      <c r="C11" s="103"/>
      <c r="D11" s="104"/>
      <c r="E11" s="104"/>
      <c r="F11" s="105"/>
      <c r="G11" s="146">
        <f>SUM(F12:F17)</f>
        <v>6295.9387</v>
      </c>
      <c r="H11" s="102"/>
    </row>
    <row r="12" spans="1:8" s="3" customFormat="1" ht="12.75">
      <c r="A12" s="77" t="s">
        <v>29</v>
      </c>
      <c r="B12" s="78" t="s">
        <v>99</v>
      </c>
      <c r="C12" s="76" t="s">
        <v>1</v>
      </c>
      <c r="D12" s="81">
        <v>2</v>
      </c>
      <c r="E12" s="144">
        <v>295.62</v>
      </c>
      <c r="F12" s="145">
        <f aca="true" t="shared" si="0" ref="F12:F17">D12*E12</f>
        <v>591.24</v>
      </c>
      <c r="G12" s="110"/>
      <c r="H12" s="77" t="s">
        <v>104</v>
      </c>
    </row>
    <row r="13" spans="1:8" s="3" customFormat="1" ht="12.75">
      <c r="A13" s="77" t="s">
        <v>30</v>
      </c>
      <c r="B13" s="78" t="s">
        <v>100</v>
      </c>
      <c r="C13" s="80" t="s">
        <v>51</v>
      </c>
      <c r="D13" s="81">
        <v>1</v>
      </c>
      <c r="E13" s="175">
        <v>295.79</v>
      </c>
      <c r="F13" s="145">
        <f t="shared" si="0"/>
        <v>295.79</v>
      </c>
      <c r="G13" s="110"/>
      <c r="H13" s="77" t="s">
        <v>86</v>
      </c>
    </row>
    <row r="14" spans="1:8" s="3" customFormat="1" ht="12.75">
      <c r="A14" s="77" t="s">
        <v>101</v>
      </c>
      <c r="B14" s="78" t="s">
        <v>262</v>
      </c>
      <c r="C14" s="76" t="s">
        <v>1</v>
      </c>
      <c r="D14" s="81">
        <v>183.21</v>
      </c>
      <c r="E14" s="175">
        <v>6.91</v>
      </c>
      <c r="F14" s="145">
        <f t="shared" si="0"/>
        <v>1265.9811</v>
      </c>
      <c r="G14" s="79"/>
      <c r="H14" s="149" t="s">
        <v>261</v>
      </c>
    </row>
    <row r="15" spans="1:8" s="3" customFormat="1" ht="12.75">
      <c r="A15" s="77" t="s">
        <v>102</v>
      </c>
      <c r="B15" s="183" t="s">
        <v>268</v>
      </c>
      <c r="C15" s="80" t="s">
        <v>0</v>
      </c>
      <c r="D15" s="81">
        <v>52.18</v>
      </c>
      <c r="E15" s="175">
        <v>47.82</v>
      </c>
      <c r="F15" s="145">
        <f t="shared" si="0"/>
        <v>2495.2476</v>
      </c>
      <c r="G15" s="110"/>
      <c r="H15" s="149" t="s">
        <v>345</v>
      </c>
    </row>
    <row r="16" spans="1:8" s="3" customFormat="1" ht="12.75">
      <c r="A16" s="77" t="s">
        <v>103</v>
      </c>
      <c r="B16" s="183" t="s">
        <v>269</v>
      </c>
      <c r="C16" s="80" t="s">
        <v>0</v>
      </c>
      <c r="D16" s="81">
        <v>6.08</v>
      </c>
      <c r="E16" s="175">
        <v>134.8</v>
      </c>
      <c r="F16" s="145">
        <f t="shared" si="0"/>
        <v>819.5840000000001</v>
      </c>
      <c r="G16" s="110"/>
      <c r="H16" s="149" t="s">
        <v>347</v>
      </c>
    </row>
    <row r="17" spans="1:8" s="3" customFormat="1" ht="12.75">
      <c r="A17" s="77" t="s">
        <v>105</v>
      </c>
      <c r="B17" s="78" t="s">
        <v>270</v>
      </c>
      <c r="C17" s="80" t="s">
        <v>0</v>
      </c>
      <c r="D17" s="81">
        <v>24.32</v>
      </c>
      <c r="E17" s="175">
        <v>34.05</v>
      </c>
      <c r="F17" s="145">
        <f t="shared" si="0"/>
        <v>828.0959999999999</v>
      </c>
      <c r="G17" s="110"/>
      <c r="H17" s="149" t="s">
        <v>348</v>
      </c>
    </row>
    <row r="18" spans="1:8" s="3" customFormat="1" ht="12.75">
      <c r="A18" s="107"/>
      <c r="B18" s="111"/>
      <c r="C18" s="103"/>
      <c r="D18" s="110"/>
      <c r="E18" s="187"/>
      <c r="F18" s="109"/>
      <c r="G18" s="110"/>
      <c r="H18" s="102"/>
    </row>
    <row r="19" spans="1:8" s="3" customFormat="1" ht="12.75" customHeight="1">
      <c r="A19" s="6" t="s">
        <v>31</v>
      </c>
      <c r="B19" s="5" t="s">
        <v>106</v>
      </c>
      <c r="C19" s="103"/>
      <c r="D19" s="110"/>
      <c r="E19" s="187"/>
      <c r="F19" s="109"/>
      <c r="G19" s="146">
        <f>SUM(F20:F22)</f>
        <v>65396.5099</v>
      </c>
      <c r="H19" s="102"/>
    </row>
    <row r="20" spans="1:8" s="179" customFormat="1" ht="15" customHeight="1">
      <c r="A20" s="149" t="s">
        <v>32</v>
      </c>
      <c r="B20" s="177" t="s">
        <v>263</v>
      </c>
      <c r="C20" s="140" t="s">
        <v>0</v>
      </c>
      <c r="D20" s="147">
        <v>12.98</v>
      </c>
      <c r="E20" s="178">
        <v>2503.39</v>
      </c>
      <c r="F20" s="150">
        <f>D20*E20</f>
        <v>32494.0022</v>
      </c>
      <c r="G20" s="190"/>
      <c r="H20" s="149" t="s">
        <v>264</v>
      </c>
    </row>
    <row r="21" spans="1:8" s="3" customFormat="1" ht="12.75" customHeight="1">
      <c r="A21" s="77" t="s">
        <v>33</v>
      </c>
      <c r="B21" s="78" t="s">
        <v>274</v>
      </c>
      <c r="C21" s="140" t="s">
        <v>0</v>
      </c>
      <c r="D21" s="79">
        <v>7.89</v>
      </c>
      <c r="E21" s="144">
        <v>4053.44</v>
      </c>
      <c r="F21" s="145">
        <f>D21*E21</f>
        <v>31981.6416</v>
      </c>
      <c r="G21" s="110"/>
      <c r="H21" s="149" t="s">
        <v>349</v>
      </c>
    </row>
    <row r="22" spans="1:8" s="179" customFormat="1" ht="15" customHeight="1">
      <c r="A22" s="149" t="s">
        <v>78</v>
      </c>
      <c r="B22" s="180" t="s">
        <v>265</v>
      </c>
      <c r="C22" s="140" t="s">
        <v>1</v>
      </c>
      <c r="D22" s="147">
        <v>20.27</v>
      </c>
      <c r="E22" s="148">
        <v>45.43</v>
      </c>
      <c r="F22" s="150">
        <f>D22*E22</f>
        <v>920.8661</v>
      </c>
      <c r="G22" s="190"/>
      <c r="H22" s="149" t="s">
        <v>350</v>
      </c>
    </row>
    <row r="23" spans="1:8" s="3" customFormat="1" ht="12.75">
      <c r="A23" s="113"/>
      <c r="B23" s="112"/>
      <c r="C23" s="103"/>
      <c r="D23" s="110"/>
      <c r="E23" s="192"/>
      <c r="F23" s="109"/>
      <c r="G23" s="110"/>
      <c r="H23" s="102"/>
    </row>
    <row r="24" spans="1:8" s="3" customFormat="1" ht="12.75">
      <c r="A24" s="226" t="s">
        <v>34</v>
      </c>
      <c r="B24" s="227" t="s">
        <v>107</v>
      </c>
      <c r="C24" s="103"/>
      <c r="D24" s="110"/>
      <c r="E24" s="192"/>
      <c r="F24" s="109"/>
      <c r="G24" s="146">
        <f>SUM(F25:F28)</f>
        <v>126218.7639</v>
      </c>
      <c r="H24" s="102"/>
    </row>
    <row r="25" spans="1:8" s="179" customFormat="1" ht="25.5">
      <c r="A25" s="225" t="s">
        <v>35</v>
      </c>
      <c r="B25" s="180" t="s">
        <v>277</v>
      </c>
      <c r="C25" s="140" t="s">
        <v>0</v>
      </c>
      <c r="D25" s="147">
        <v>19.05</v>
      </c>
      <c r="E25" s="148">
        <v>4053.44</v>
      </c>
      <c r="F25" s="150">
        <f>D25*E25</f>
        <v>77218.032</v>
      </c>
      <c r="G25" s="190"/>
      <c r="H25" s="149" t="s">
        <v>349</v>
      </c>
    </row>
    <row r="26" spans="1:8" s="179" customFormat="1" ht="12.75">
      <c r="A26" s="225" t="s">
        <v>91</v>
      </c>
      <c r="B26" s="180" t="s">
        <v>276</v>
      </c>
      <c r="C26" s="140" t="s">
        <v>1</v>
      </c>
      <c r="D26" s="147">
        <v>149.3</v>
      </c>
      <c r="E26" s="148">
        <v>223.16</v>
      </c>
      <c r="F26" s="150">
        <f>D26*E26</f>
        <v>33317.788</v>
      </c>
      <c r="G26" s="190"/>
      <c r="H26" s="149" t="s">
        <v>108</v>
      </c>
    </row>
    <row r="27" spans="1:8" s="179" customFormat="1" ht="25.5">
      <c r="A27" s="225" t="s">
        <v>92</v>
      </c>
      <c r="B27" s="180" t="s">
        <v>275</v>
      </c>
      <c r="C27" s="140" t="s">
        <v>0</v>
      </c>
      <c r="D27" s="147">
        <v>2.97</v>
      </c>
      <c r="E27" s="148">
        <v>5116.87</v>
      </c>
      <c r="F27" s="150">
        <f>D27*E27</f>
        <v>15197.1039</v>
      </c>
      <c r="G27" s="190"/>
      <c r="H27" s="149" t="s">
        <v>351</v>
      </c>
    </row>
    <row r="28" spans="1:8" s="179" customFormat="1" ht="12.75">
      <c r="A28" s="225" t="s">
        <v>255</v>
      </c>
      <c r="B28" s="180" t="s">
        <v>256</v>
      </c>
      <c r="C28" s="140" t="s">
        <v>0</v>
      </c>
      <c r="D28" s="147">
        <v>0.2</v>
      </c>
      <c r="E28" s="148">
        <v>2429.2</v>
      </c>
      <c r="F28" s="150">
        <f>D28*E28</f>
        <v>485.84</v>
      </c>
      <c r="G28" s="190"/>
      <c r="H28" s="149" t="s">
        <v>257</v>
      </c>
    </row>
    <row r="29" spans="1:8" s="3" customFormat="1" ht="12.75">
      <c r="A29" s="115"/>
      <c r="B29" s="112"/>
      <c r="C29" s="103"/>
      <c r="D29" s="110"/>
      <c r="E29" s="192"/>
      <c r="F29" s="109"/>
      <c r="G29" s="110"/>
      <c r="H29" s="102"/>
    </row>
    <row r="30" spans="1:8" s="3" customFormat="1" ht="12.75">
      <c r="A30" s="226" t="s">
        <v>36</v>
      </c>
      <c r="B30" s="227" t="s">
        <v>109</v>
      </c>
      <c r="C30" s="103"/>
      <c r="D30" s="110"/>
      <c r="E30" s="192"/>
      <c r="F30" s="109"/>
      <c r="G30" s="146">
        <f>SUM(F31:F42)</f>
        <v>113191.5555</v>
      </c>
      <c r="H30" s="102"/>
    </row>
    <row r="31" spans="1:8" s="3" customFormat="1" ht="12.75">
      <c r="A31" s="230" t="s">
        <v>37</v>
      </c>
      <c r="B31" s="231" t="s">
        <v>285</v>
      </c>
      <c r="C31" s="76" t="s">
        <v>2</v>
      </c>
      <c r="D31" s="79">
        <v>219.58</v>
      </c>
      <c r="E31" s="232">
        <v>23.67</v>
      </c>
      <c r="F31" s="233">
        <f aca="true" t="shared" si="1" ref="F31:F42">D31*E31</f>
        <v>5197.458600000001</v>
      </c>
      <c r="G31" s="106"/>
      <c r="H31" s="77" t="s">
        <v>110</v>
      </c>
    </row>
    <row r="32" spans="1:8" s="179" customFormat="1" ht="12.75">
      <c r="A32" s="225" t="s">
        <v>63</v>
      </c>
      <c r="B32" s="180" t="s">
        <v>286</v>
      </c>
      <c r="C32" s="140" t="s">
        <v>1</v>
      </c>
      <c r="D32" s="147">
        <v>16.47</v>
      </c>
      <c r="E32" s="148">
        <v>6.91</v>
      </c>
      <c r="F32" s="228">
        <f t="shared" si="1"/>
        <v>113.8077</v>
      </c>
      <c r="G32" s="190"/>
      <c r="H32" s="149" t="s">
        <v>352</v>
      </c>
    </row>
    <row r="33" spans="1:8" s="3" customFormat="1" ht="25.5">
      <c r="A33" s="225" t="s">
        <v>76</v>
      </c>
      <c r="B33" s="229" t="s">
        <v>289</v>
      </c>
      <c r="C33" s="140" t="s">
        <v>1</v>
      </c>
      <c r="D33" s="147">
        <v>472.07</v>
      </c>
      <c r="E33" s="148">
        <v>102.7</v>
      </c>
      <c r="F33" s="228">
        <f t="shared" si="1"/>
        <v>48481.589</v>
      </c>
      <c r="G33" s="190"/>
      <c r="H33" s="149" t="s">
        <v>353</v>
      </c>
    </row>
    <row r="34" spans="1:8" s="3" customFormat="1" ht="25.5">
      <c r="A34" s="225" t="s">
        <v>111</v>
      </c>
      <c r="B34" s="229" t="s">
        <v>290</v>
      </c>
      <c r="C34" s="140" t="s">
        <v>1</v>
      </c>
      <c r="D34" s="147">
        <v>12.84</v>
      </c>
      <c r="E34" s="148">
        <v>76.54</v>
      </c>
      <c r="F34" s="228">
        <f t="shared" si="1"/>
        <v>982.7736000000001</v>
      </c>
      <c r="G34" s="190"/>
      <c r="H34" s="149" t="s">
        <v>354</v>
      </c>
    </row>
    <row r="35" spans="1:8" s="3" customFormat="1" ht="12.75">
      <c r="A35" s="225" t="s">
        <v>112</v>
      </c>
      <c r="B35" s="229" t="s">
        <v>287</v>
      </c>
      <c r="C35" s="140" t="s">
        <v>1</v>
      </c>
      <c r="D35" s="147">
        <v>47.14</v>
      </c>
      <c r="E35" s="148">
        <v>175.16</v>
      </c>
      <c r="F35" s="228">
        <f t="shared" si="1"/>
        <v>8257.0424</v>
      </c>
      <c r="G35" s="190"/>
      <c r="H35" s="149" t="s">
        <v>288</v>
      </c>
    </row>
    <row r="36" spans="1:8" s="3" customFormat="1" ht="12.75">
      <c r="A36" s="225" t="s">
        <v>113</v>
      </c>
      <c r="B36" s="229" t="s">
        <v>280</v>
      </c>
      <c r="C36" s="140" t="s">
        <v>2</v>
      </c>
      <c r="D36" s="147">
        <v>11.2</v>
      </c>
      <c r="E36" s="148">
        <v>116.97</v>
      </c>
      <c r="F36" s="228">
        <f t="shared" si="1"/>
        <v>1310.0639999999999</v>
      </c>
      <c r="G36" s="190"/>
      <c r="H36" s="149" t="s">
        <v>355</v>
      </c>
    </row>
    <row r="37" spans="1:8" s="3" customFormat="1" ht="12.75">
      <c r="A37" s="225" t="s">
        <v>114</v>
      </c>
      <c r="B37" s="229" t="s">
        <v>281</v>
      </c>
      <c r="C37" s="140" t="s">
        <v>2</v>
      </c>
      <c r="D37" s="147">
        <v>16.1</v>
      </c>
      <c r="E37" s="148">
        <v>92.9</v>
      </c>
      <c r="F37" s="228">
        <f t="shared" si="1"/>
        <v>1495.6900000000003</v>
      </c>
      <c r="G37" s="190"/>
      <c r="H37" s="149" t="s">
        <v>356</v>
      </c>
    </row>
    <row r="38" spans="1:8" s="3" customFormat="1" ht="12.75">
      <c r="A38" s="225" t="s">
        <v>115</v>
      </c>
      <c r="B38" s="229" t="s">
        <v>282</v>
      </c>
      <c r="C38" s="140" t="s">
        <v>2</v>
      </c>
      <c r="D38" s="147">
        <v>5.34</v>
      </c>
      <c r="E38" s="148">
        <v>117.73</v>
      </c>
      <c r="F38" s="228">
        <f t="shared" si="1"/>
        <v>628.6782000000001</v>
      </c>
      <c r="G38" s="190"/>
      <c r="H38" s="149" t="s">
        <v>357</v>
      </c>
    </row>
    <row r="39" spans="1:8" s="3" customFormat="1" ht="12.75">
      <c r="A39" s="225" t="s">
        <v>116</v>
      </c>
      <c r="B39" s="229" t="s">
        <v>283</v>
      </c>
      <c r="C39" s="140" t="s">
        <v>2</v>
      </c>
      <c r="D39" s="147">
        <v>18.4</v>
      </c>
      <c r="E39" s="148">
        <v>98.8</v>
      </c>
      <c r="F39" s="228">
        <f t="shared" si="1"/>
        <v>1817.9199999999998</v>
      </c>
      <c r="G39" s="190"/>
      <c r="H39" s="149" t="s">
        <v>358</v>
      </c>
    </row>
    <row r="40" spans="1:8" s="3" customFormat="1" ht="12.75">
      <c r="A40" s="225" t="s">
        <v>117</v>
      </c>
      <c r="B40" s="229" t="s">
        <v>284</v>
      </c>
      <c r="C40" s="140" t="s">
        <v>2</v>
      </c>
      <c r="D40" s="147">
        <v>11.2</v>
      </c>
      <c r="E40" s="148">
        <v>110.5</v>
      </c>
      <c r="F40" s="228">
        <f t="shared" si="1"/>
        <v>1237.6</v>
      </c>
      <c r="G40" s="190"/>
      <c r="H40" s="149" t="s">
        <v>359</v>
      </c>
    </row>
    <row r="41" spans="1:8" s="3" customFormat="1" ht="25.5">
      <c r="A41" s="225" t="s">
        <v>118</v>
      </c>
      <c r="B41" s="229" t="s">
        <v>279</v>
      </c>
      <c r="C41" s="140" t="s">
        <v>1</v>
      </c>
      <c r="D41" s="147">
        <v>47.8</v>
      </c>
      <c r="E41" s="148">
        <v>868.58</v>
      </c>
      <c r="F41" s="228">
        <f t="shared" si="1"/>
        <v>41518.123999999996</v>
      </c>
      <c r="G41" s="190"/>
      <c r="H41" s="149" t="s">
        <v>360</v>
      </c>
    </row>
    <row r="42" spans="1:8" s="3" customFormat="1" ht="25.5">
      <c r="A42" s="225" t="s">
        <v>119</v>
      </c>
      <c r="B42" s="229" t="s">
        <v>278</v>
      </c>
      <c r="C42" s="140" t="s">
        <v>1</v>
      </c>
      <c r="D42" s="147">
        <v>2.4</v>
      </c>
      <c r="E42" s="148">
        <v>896.17</v>
      </c>
      <c r="F42" s="228">
        <f t="shared" si="1"/>
        <v>2150.808</v>
      </c>
      <c r="G42" s="190"/>
      <c r="H42" s="149" t="s">
        <v>361</v>
      </c>
    </row>
    <row r="43" spans="1:8" s="3" customFormat="1" ht="12.75">
      <c r="A43" s="114"/>
      <c r="B43" s="112"/>
      <c r="C43" s="116"/>
      <c r="D43" s="117"/>
      <c r="E43" s="193"/>
      <c r="F43" s="118"/>
      <c r="G43" s="119"/>
      <c r="H43" s="102"/>
    </row>
    <row r="44" spans="1:8" s="3" customFormat="1" ht="12.75">
      <c r="A44" s="246" t="s">
        <v>38</v>
      </c>
      <c r="B44" s="227" t="s">
        <v>120</v>
      </c>
      <c r="C44" s="116"/>
      <c r="D44" s="117"/>
      <c r="E44" s="193"/>
      <c r="F44" s="118"/>
      <c r="G44" s="253">
        <f>SUM(F45:F55)</f>
        <v>77783.4441</v>
      </c>
      <c r="H44" s="102"/>
    </row>
    <row r="45" spans="1:8" s="3" customFormat="1" ht="12.75">
      <c r="A45" s="247" t="s">
        <v>39</v>
      </c>
      <c r="B45" s="248" t="s">
        <v>306</v>
      </c>
      <c r="C45" s="80" t="s">
        <v>1</v>
      </c>
      <c r="D45" s="249">
        <v>31.56</v>
      </c>
      <c r="E45" s="250">
        <v>1004.72</v>
      </c>
      <c r="F45" s="251">
        <f aca="true" t="shared" si="2" ref="F45:F55">D45*E45</f>
        <v>31708.9632</v>
      </c>
      <c r="G45" s="123"/>
      <c r="H45" s="77" t="s">
        <v>362</v>
      </c>
    </row>
    <row r="46" spans="1:8" s="179" customFormat="1" ht="12.75">
      <c r="A46" s="281" t="s">
        <v>40</v>
      </c>
      <c r="B46" s="282" t="s">
        <v>307</v>
      </c>
      <c r="C46" s="283" t="s">
        <v>1</v>
      </c>
      <c r="D46" s="284">
        <v>1.32</v>
      </c>
      <c r="E46" s="285">
        <v>1058.54</v>
      </c>
      <c r="F46" s="286">
        <f t="shared" si="2"/>
        <v>1397.2728</v>
      </c>
      <c r="G46" s="287"/>
      <c r="H46" s="288" t="s">
        <v>363</v>
      </c>
    </row>
    <row r="47" spans="1:8" s="179" customFormat="1" ht="12.75">
      <c r="A47" s="236" t="s">
        <v>41</v>
      </c>
      <c r="B47" s="237" t="s">
        <v>127</v>
      </c>
      <c r="C47" s="245" t="s">
        <v>1</v>
      </c>
      <c r="D47" s="241">
        <v>11.7</v>
      </c>
      <c r="E47" s="242">
        <v>900.95</v>
      </c>
      <c r="F47" s="252">
        <f t="shared" si="2"/>
        <v>10541.115</v>
      </c>
      <c r="G47" s="199"/>
      <c r="H47" s="149" t="s">
        <v>128</v>
      </c>
    </row>
    <row r="48" spans="1:8" s="179" customFormat="1" ht="12.75">
      <c r="A48" s="236" t="s">
        <v>84</v>
      </c>
      <c r="B48" s="237" t="s">
        <v>308</v>
      </c>
      <c r="C48" s="245" t="s">
        <v>1</v>
      </c>
      <c r="D48" s="241">
        <v>11.7</v>
      </c>
      <c r="E48" s="242">
        <v>308.04</v>
      </c>
      <c r="F48" s="252">
        <f t="shared" si="2"/>
        <v>3604.068</v>
      </c>
      <c r="G48" s="199"/>
      <c r="H48" s="149" t="s">
        <v>364</v>
      </c>
    </row>
    <row r="49" spans="1:8" s="179" customFormat="1" ht="12.75">
      <c r="A49" s="236" t="s">
        <v>85</v>
      </c>
      <c r="B49" s="237" t="s">
        <v>319</v>
      </c>
      <c r="C49" s="245" t="s">
        <v>1</v>
      </c>
      <c r="D49" s="241">
        <v>19.4</v>
      </c>
      <c r="E49" s="242">
        <v>1158.42</v>
      </c>
      <c r="F49" s="252">
        <f t="shared" si="2"/>
        <v>22473.347999999998</v>
      </c>
      <c r="G49" s="199"/>
      <c r="H49" s="149" t="s">
        <v>311</v>
      </c>
    </row>
    <row r="50" spans="1:8" s="179" customFormat="1" ht="51">
      <c r="A50" s="236" t="s">
        <v>121</v>
      </c>
      <c r="B50" s="237" t="s">
        <v>317</v>
      </c>
      <c r="C50" s="245" t="s">
        <v>129</v>
      </c>
      <c r="D50" s="241">
        <v>1</v>
      </c>
      <c r="E50" s="242">
        <v>395.73</v>
      </c>
      <c r="F50" s="252">
        <f t="shared" si="2"/>
        <v>395.73</v>
      </c>
      <c r="G50" s="199"/>
      <c r="H50" s="149" t="s">
        <v>312</v>
      </c>
    </row>
    <row r="51" spans="1:8" s="179" customFormat="1" ht="38.25">
      <c r="A51" s="236" t="s">
        <v>122</v>
      </c>
      <c r="B51" s="237" t="s">
        <v>316</v>
      </c>
      <c r="C51" s="245" t="s">
        <v>1</v>
      </c>
      <c r="D51" s="241">
        <v>2.7</v>
      </c>
      <c r="E51" s="242">
        <v>135.46</v>
      </c>
      <c r="F51" s="252">
        <f t="shared" si="2"/>
        <v>365.742</v>
      </c>
      <c r="G51" s="199"/>
      <c r="H51" s="149" t="s">
        <v>313</v>
      </c>
    </row>
    <row r="52" spans="1:8" s="179" customFormat="1" ht="25.5">
      <c r="A52" s="236" t="s">
        <v>123</v>
      </c>
      <c r="B52" s="237" t="s">
        <v>318</v>
      </c>
      <c r="C52" s="245" t="s">
        <v>1</v>
      </c>
      <c r="D52" s="241">
        <v>10</v>
      </c>
      <c r="E52" s="242">
        <v>403.61</v>
      </c>
      <c r="F52" s="252">
        <f t="shared" si="2"/>
        <v>4036.1000000000004</v>
      </c>
      <c r="G52" s="199"/>
      <c r="H52" s="149" t="s">
        <v>314</v>
      </c>
    </row>
    <row r="53" spans="1:8" s="179" customFormat="1" ht="12.75">
      <c r="A53" s="236" t="s">
        <v>124</v>
      </c>
      <c r="B53" s="237" t="s">
        <v>570</v>
      </c>
      <c r="C53" s="245" t="s">
        <v>129</v>
      </c>
      <c r="D53" s="241">
        <v>4</v>
      </c>
      <c r="E53" s="242">
        <v>52.79</v>
      </c>
      <c r="F53" s="252">
        <f t="shared" si="2"/>
        <v>211.16</v>
      </c>
      <c r="G53" s="199"/>
      <c r="H53" s="149" t="s">
        <v>315</v>
      </c>
    </row>
    <row r="54" spans="1:8" s="179" customFormat="1" ht="12.75">
      <c r="A54" s="236" t="s">
        <v>125</v>
      </c>
      <c r="B54" s="237" t="s">
        <v>309</v>
      </c>
      <c r="C54" s="245" t="s">
        <v>2</v>
      </c>
      <c r="D54" s="241">
        <v>13</v>
      </c>
      <c r="E54" s="242">
        <v>111.56</v>
      </c>
      <c r="F54" s="252">
        <f t="shared" si="2"/>
        <v>1450.28</v>
      </c>
      <c r="G54" s="199"/>
      <c r="H54" s="149" t="s">
        <v>310</v>
      </c>
    </row>
    <row r="55" spans="1:8" s="179" customFormat="1" ht="12.75">
      <c r="A55" s="236" t="s">
        <v>126</v>
      </c>
      <c r="B55" s="237" t="s">
        <v>130</v>
      </c>
      <c r="C55" s="245" t="s">
        <v>1</v>
      </c>
      <c r="D55" s="241">
        <v>3.41</v>
      </c>
      <c r="E55" s="242">
        <v>469.11</v>
      </c>
      <c r="F55" s="252">
        <f t="shared" si="2"/>
        <v>1599.6651000000002</v>
      </c>
      <c r="G55" s="199"/>
      <c r="H55" s="234" t="s">
        <v>131</v>
      </c>
    </row>
    <row r="56" spans="1:8" s="3" customFormat="1" ht="12.75">
      <c r="A56" s="120"/>
      <c r="B56" s="121"/>
      <c r="C56" s="122"/>
      <c r="D56" s="105"/>
      <c r="E56" s="194"/>
      <c r="F56" s="109"/>
      <c r="G56" s="105"/>
      <c r="H56" s="102"/>
    </row>
    <row r="57" spans="1:8" s="3" customFormat="1" ht="12.75">
      <c r="A57" s="238" t="s">
        <v>42</v>
      </c>
      <c r="B57" s="6" t="s">
        <v>132</v>
      </c>
      <c r="C57" s="122"/>
      <c r="D57" s="105"/>
      <c r="E57" s="194"/>
      <c r="F57" s="109"/>
      <c r="G57" s="254">
        <f>SUM(F58:F65)</f>
        <v>84002.36309999999</v>
      </c>
      <c r="H57" s="102"/>
    </row>
    <row r="58" spans="1:8" s="179" customFormat="1" ht="25.5">
      <c r="A58" s="274" t="s">
        <v>43</v>
      </c>
      <c r="B58" s="237" t="s">
        <v>541</v>
      </c>
      <c r="C58" s="245" t="s">
        <v>1</v>
      </c>
      <c r="D58" s="240">
        <v>881.69</v>
      </c>
      <c r="E58" s="242">
        <v>4.46</v>
      </c>
      <c r="F58" s="150">
        <f aca="true" t="shared" si="3" ref="F58:F65">D58*E58</f>
        <v>3932.3374000000003</v>
      </c>
      <c r="G58" s="190"/>
      <c r="H58" s="149" t="s">
        <v>540</v>
      </c>
    </row>
    <row r="59" spans="1:8" s="179" customFormat="1" ht="25.5">
      <c r="A59" s="274" t="s">
        <v>66</v>
      </c>
      <c r="B59" s="237" t="s">
        <v>548</v>
      </c>
      <c r="C59" s="245" t="s">
        <v>1</v>
      </c>
      <c r="D59" s="240">
        <v>273.03</v>
      </c>
      <c r="E59" s="242">
        <v>7.29</v>
      </c>
      <c r="F59" s="150">
        <f t="shared" si="3"/>
        <v>1990.3886999999997</v>
      </c>
      <c r="G59" s="190"/>
      <c r="H59" s="149" t="s">
        <v>549</v>
      </c>
    </row>
    <row r="60" spans="1:8" s="3" customFormat="1" ht="12.75">
      <c r="A60" s="268" t="s">
        <v>67</v>
      </c>
      <c r="B60" s="248" t="s">
        <v>528</v>
      </c>
      <c r="C60" s="80" t="s">
        <v>1</v>
      </c>
      <c r="D60" s="249">
        <v>157.89</v>
      </c>
      <c r="E60" s="250">
        <v>7.1</v>
      </c>
      <c r="F60" s="145">
        <f t="shared" si="3"/>
        <v>1121.0189999999998</v>
      </c>
      <c r="G60" s="110"/>
      <c r="H60" s="77" t="s">
        <v>529</v>
      </c>
    </row>
    <row r="61" spans="1:8" s="1" customFormat="1" ht="24.75" customHeight="1">
      <c r="A61" s="271" t="s">
        <v>68</v>
      </c>
      <c r="B61" s="275" t="s">
        <v>542</v>
      </c>
      <c r="C61" s="270" t="s">
        <v>1</v>
      </c>
      <c r="D61" s="269">
        <v>365.39</v>
      </c>
      <c r="E61" s="277">
        <v>31.89</v>
      </c>
      <c r="F61" s="273">
        <f t="shared" si="3"/>
        <v>11652.2871</v>
      </c>
      <c r="G61" s="200"/>
      <c r="H61" s="276" t="s">
        <v>543</v>
      </c>
    </row>
    <row r="62" spans="1:8" s="1" customFormat="1" ht="25.5" customHeight="1">
      <c r="A62" s="271" t="s">
        <v>69</v>
      </c>
      <c r="B62" s="275" t="s">
        <v>544</v>
      </c>
      <c r="C62" s="270" t="s">
        <v>1</v>
      </c>
      <c r="D62" s="278">
        <v>516.3</v>
      </c>
      <c r="E62" s="277">
        <v>37.51</v>
      </c>
      <c r="F62" s="273">
        <f t="shared" si="3"/>
        <v>19366.412999999997</v>
      </c>
      <c r="G62" s="200"/>
      <c r="H62" s="276" t="s">
        <v>545</v>
      </c>
    </row>
    <row r="63" spans="1:8" s="179" customFormat="1" ht="25.5" customHeight="1">
      <c r="A63" s="271" t="s">
        <v>93</v>
      </c>
      <c r="B63" s="237" t="s">
        <v>551</v>
      </c>
      <c r="C63" s="270" t="s">
        <v>1</v>
      </c>
      <c r="D63" s="278">
        <v>273.03</v>
      </c>
      <c r="E63" s="272">
        <v>41.28</v>
      </c>
      <c r="F63" s="273">
        <f t="shared" si="3"/>
        <v>11270.678399999999</v>
      </c>
      <c r="G63" s="190"/>
      <c r="H63" s="149" t="s">
        <v>550</v>
      </c>
    </row>
    <row r="64" spans="1:8" s="179" customFormat="1" ht="25.5" customHeight="1">
      <c r="A64" s="271" t="s">
        <v>70</v>
      </c>
      <c r="B64" s="237" t="s">
        <v>531</v>
      </c>
      <c r="C64" s="270" t="s">
        <v>1</v>
      </c>
      <c r="D64" s="269">
        <v>157.89</v>
      </c>
      <c r="E64" s="272">
        <v>49.6</v>
      </c>
      <c r="F64" s="273">
        <f t="shared" si="3"/>
        <v>7831.343999999999</v>
      </c>
      <c r="G64" s="190"/>
      <c r="H64" s="149" t="s">
        <v>530</v>
      </c>
    </row>
    <row r="65" spans="1:8" s="179" customFormat="1" ht="25.5" customHeight="1">
      <c r="A65" s="271" t="s">
        <v>71</v>
      </c>
      <c r="B65" s="237" t="s">
        <v>547</v>
      </c>
      <c r="C65" s="270" t="s">
        <v>1</v>
      </c>
      <c r="D65" s="269">
        <v>365.39</v>
      </c>
      <c r="E65" s="272">
        <v>73.45</v>
      </c>
      <c r="F65" s="273">
        <f t="shared" si="3"/>
        <v>26837.8955</v>
      </c>
      <c r="G65" s="190"/>
      <c r="H65" s="149" t="s">
        <v>546</v>
      </c>
    </row>
    <row r="66" spans="1:8" s="3" customFormat="1" ht="12.75">
      <c r="A66" s="120"/>
      <c r="B66" s="121"/>
      <c r="C66" s="122"/>
      <c r="D66" s="105"/>
      <c r="E66" s="194"/>
      <c r="F66" s="109"/>
      <c r="G66" s="105"/>
      <c r="H66" s="102"/>
    </row>
    <row r="67" spans="1:8" s="3" customFormat="1" ht="12.75">
      <c r="A67" s="238" t="s">
        <v>44</v>
      </c>
      <c r="B67" s="267" t="s">
        <v>9</v>
      </c>
      <c r="C67" s="122"/>
      <c r="D67" s="105"/>
      <c r="E67" s="194"/>
      <c r="F67" s="109"/>
      <c r="G67" s="254">
        <f>SUM(F68:F76)</f>
        <v>39261.4906</v>
      </c>
      <c r="H67" s="102"/>
    </row>
    <row r="68" spans="1:8" s="179" customFormat="1" ht="25.5">
      <c r="A68" s="236" t="s">
        <v>45</v>
      </c>
      <c r="B68" s="237" t="s">
        <v>510</v>
      </c>
      <c r="C68" s="239" t="s">
        <v>1</v>
      </c>
      <c r="D68" s="241">
        <v>157.41</v>
      </c>
      <c r="E68" s="242">
        <v>0.74</v>
      </c>
      <c r="F68" s="150">
        <f aca="true" t="shared" si="4" ref="F68:F76">D68*E68</f>
        <v>116.4834</v>
      </c>
      <c r="G68" s="190"/>
      <c r="H68" s="149" t="s">
        <v>511</v>
      </c>
    </row>
    <row r="69" spans="1:8" s="3" customFormat="1" ht="12.75">
      <c r="A69" s="247" t="s">
        <v>64</v>
      </c>
      <c r="B69" s="248" t="s">
        <v>513</v>
      </c>
      <c r="C69" s="239" t="s">
        <v>0</v>
      </c>
      <c r="D69" s="249">
        <v>7.87</v>
      </c>
      <c r="E69" s="250">
        <v>158.8</v>
      </c>
      <c r="F69" s="145">
        <f t="shared" si="4"/>
        <v>1249.756</v>
      </c>
      <c r="G69" s="110"/>
      <c r="H69" s="77" t="s">
        <v>512</v>
      </c>
    </row>
    <row r="70" spans="1:8" s="3" customFormat="1" ht="12.75">
      <c r="A70" s="247" t="s">
        <v>133</v>
      </c>
      <c r="B70" s="248" t="s">
        <v>514</v>
      </c>
      <c r="C70" s="239" t="s">
        <v>1</v>
      </c>
      <c r="D70" s="249">
        <v>157.41</v>
      </c>
      <c r="E70" s="250">
        <v>83.01</v>
      </c>
      <c r="F70" s="145">
        <f t="shared" si="4"/>
        <v>13066.6041</v>
      </c>
      <c r="G70" s="110"/>
      <c r="H70" s="77" t="s">
        <v>515</v>
      </c>
    </row>
    <row r="71" spans="1:8" s="179" customFormat="1" ht="25.5">
      <c r="A71" s="236" t="s">
        <v>134</v>
      </c>
      <c r="B71" s="237" t="s">
        <v>516</v>
      </c>
      <c r="C71" s="239" t="s">
        <v>1</v>
      </c>
      <c r="D71" s="241">
        <v>172.95</v>
      </c>
      <c r="E71" s="242">
        <v>41.39</v>
      </c>
      <c r="F71" s="150">
        <f t="shared" si="4"/>
        <v>7158.4005</v>
      </c>
      <c r="G71" s="190"/>
      <c r="H71" s="149" t="s">
        <v>517</v>
      </c>
    </row>
    <row r="72" spans="1:8" s="179" customFormat="1" ht="25.5">
      <c r="A72" s="281" t="s">
        <v>135</v>
      </c>
      <c r="B72" s="282" t="s">
        <v>521</v>
      </c>
      <c r="C72" s="289" t="s">
        <v>1</v>
      </c>
      <c r="D72" s="284">
        <v>23.25</v>
      </c>
      <c r="E72" s="285">
        <v>60.1</v>
      </c>
      <c r="F72" s="290">
        <f t="shared" si="4"/>
        <v>1397.325</v>
      </c>
      <c r="G72" s="291"/>
      <c r="H72" s="288" t="s">
        <v>518</v>
      </c>
    </row>
    <row r="73" spans="1:8" s="179" customFormat="1" ht="25.5">
      <c r="A73" s="236" t="s">
        <v>136</v>
      </c>
      <c r="B73" s="237" t="s">
        <v>522</v>
      </c>
      <c r="C73" s="239" t="s">
        <v>1</v>
      </c>
      <c r="D73" s="241">
        <v>43.32</v>
      </c>
      <c r="E73" s="242">
        <v>52</v>
      </c>
      <c r="F73" s="150">
        <f t="shared" si="4"/>
        <v>2252.64</v>
      </c>
      <c r="G73" s="190"/>
      <c r="H73" s="149" t="s">
        <v>519</v>
      </c>
    </row>
    <row r="74" spans="1:8" s="179" customFormat="1" ht="25.5">
      <c r="A74" s="236" t="s">
        <v>137</v>
      </c>
      <c r="B74" s="237" t="s">
        <v>523</v>
      </c>
      <c r="C74" s="239" t="s">
        <v>1</v>
      </c>
      <c r="D74" s="241">
        <v>268.89</v>
      </c>
      <c r="E74" s="242">
        <v>45.28</v>
      </c>
      <c r="F74" s="150">
        <f t="shared" si="4"/>
        <v>12175.3392</v>
      </c>
      <c r="G74" s="190"/>
      <c r="H74" s="149" t="s">
        <v>520</v>
      </c>
    </row>
    <row r="75" spans="1:8" s="3" customFormat="1" ht="12.75">
      <c r="A75" s="247" t="s">
        <v>138</v>
      </c>
      <c r="B75" s="248" t="s">
        <v>524</v>
      </c>
      <c r="C75" s="239" t="s">
        <v>2</v>
      </c>
      <c r="D75" s="249">
        <v>3.3</v>
      </c>
      <c r="E75" s="250">
        <v>196.05</v>
      </c>
      <c r="F75" s="145">
        <f t="shared" si="4"/>
        <v>646.965</v>
      </c>
      <c r="G75" s="110"/>
      <c r="H75" s="77" t="s">
        <v>525</v>
      </c>
    </row>
    <row r="76" spans="1:8" s="3" customFormat="1" ht="12.75">
      <c r="A76" s="247" t="s">
        <v>139</v>
      </c>
      <c r="B76" s="248" t="s">
        <v>526</v>
      </c>
      <c r="C76" s="239" t="s">
        <v>2</v>
      </c>
      <c r="D76" s="249">
        <v>171.63</v>
      </c>
      <c r="E76" s="250">
        <v>6.98</v>
      </c>
      <c r="F76" s="145">
        <f t="shared" si="4"/>
        <v>1197.9774</v>
      </c>
      <c r="G76" s="110"/>
      <c r="H76" s="77" t="s">
        <v>527</v>
      </c>
    </row>
    <row r="77" spans="1:8" s="3" customFormat="1" ht="12.75">
      <c r="A77" s="120"/>
      <c r="B77" s="108"/>
      <c r="C77" s="122"/>
      <c r="D77" s="123"/>
      <c r="E77" s="202"/>
      <c r="F77" s="109"/>
      <c r="G77" s="110"/>
      <c r="H77" s="102"/>
    </row>
    <row r="78" spans="1:8" s="3" customFormat="1" ht="12.75">
      <c r="A78" s="238" t="s">
        <v>46</v>
      </c>
      <c r="B78" s="5" t="s">
        <v>569</v>
      </c>
      <c r="C78" s="122"/>
      <c r="D78" s="105"/>
      <c r="E78" s="194"/>
      <c r="F78" s="109"/>
      <c r="G78" s="254">
        <f>SUM(F79:F97)</f>
        <v>22679.151199999997</v>
      </c>
      <c r="H78" s="102"/>
    </row>
    <row r="79" spans="1:8" s="182" customFormat="1" ht="12.75">
      <c r="A79" s="234" t="s">
        <v>47</v>
      </c>
      <c r="B79" s="235" t="s">
        <v>292</v>
      </c>
      <c r="C79" s="239" t="s">
        <v>51</v>
      </c>
      <c r="D79" s="240">
        <v>8</v>
      </c>
      <c r="E79" s="242">
        <v>200.87</v>
      </c>
      <c r="F79" s="242">
        <f aca="true" t="shared" si="5" ref="F79:F97">D79*E79</f>
        <v>1606.96</v>
      </c>
      <c r="G79" s="181"/>
      <c r="H79" s="234" t="s">
        <v>140</v>
      </c>
    </row>
    <row r="80" spans="1:8" s="179" customFormat="1" ht="12.75">
      <c r="A80" s="236" t="s">
        <v>48</v>
      </c>
      <c r="B80" s="237" t="s">
        <v>291</v>
      </c>
      <c r="C80" s="239" t="s">
        <v>51</v>
      </c>
      <c r="D80" s="241">
        <v>19</v>
      </c>
      <c r="E80" s="242">
        <v>243.45</v>
      </c>
      <c r="F80" s="150">
        <f t="shared" si="5"/>
        <v>4625.55</v>
      </c>
      <c r="G80" s="190"/>
      <c r="H80" s="149" t="s">
        <v>141</v>
      </c>
    </row>
    <row r="81" spans="1:8" s="179" customFormat="1" ht="25.5">
      <c r="A81" s="236" t="s">
        <v>65</v>
      </c>
      <c r="B81" s="237" t="s">
        <v>293</v>
      </c>
      <c r="C81" s="239" t="s">
        <v>51</v>
      </c>
      <c r="D81" s="241">
        <v>27</v>
      </c>
      <c r="E81" s="242">
        <v>182.98</v>
      </c>
      <c r="F81" s="150">
        <f t="shared" si="5"/>
        <v>4940.46</v>
      </c>
      <c r="G81" s="190"/>
      <c r="H81" s="149" t="s">
        <v>365</v>
      </c>
    </row>
    <row r="82" spans="1:8" s="179" customFormat="1" ht="12.75">
      <c r="A82" s="236" t="s">
        <v>72</v>
      </c>
      <c r="B82" s="266" t="s">
        <v>295</v>
      </c>
      <c r="C82" s="239" t="s">
        <v>51</v>
      </c>
      <c r="D82" s="241">
        <v>19</v>
      </c>
      <c r="E82" s="242">
        <v>225.93</v>
      </c>
      <c r="F82" s="150">
        <f t="shared" si="5"/>
        <v>4292.67</v>
      </c>
      <c r="G82" s="196"/>
      <c r="H82" s="149" t="s">
        <v>366</v>
      </c>
    </row>
    <row r="83" spans="1:8" s="179" customFormat="1" ht="12.75">
      <c r="A83" s="236" t="s">
        <v>77</v>
      </c>
      <c r="B83" s="237" t="s">
        <v>296</v>
      </c>
      <c r="C83" s="239" t="s">
        <v>51</v>
      </c>
      <c r="D83" s="241">
        <v>12</v>
      </c>
      <c r="E83" s="242">
        <v>250.96</v>
      </c>
      <c r="F83" s="150">
        <f t="shared" si="5"/>
        <v>3011.52</v>
      </c>
      <c r="G83" s="196"/>
      <c r="H83" s="149" t="s">
        <v>367</v>
      </c>
    </row>
    <row r="84" spans="1:8" s="179" customFormat="1" ht="12.75">
      <c r="A84" s="236" t="s">
        <v>142</v>
      </c>
      <c r="B84" s="237" t="s">
        <v>294</v>
      </c>
      <c r="C84" s="239" t="s">
        <v>51</v>
      </c>
      <c r="D84" s="241">
        <v>7</v>
      </c>
      <c r="E84" s="242">
        <v>228.55</v>
      </c>
      <c r="F84" s="150">
        <f t="shared" si="5"/>
        <v>1599.8500000000001</v>
      </c>
      <c r="G84" s="196"/>
      <c r="H84" s="149" t="s">
        <v>368</v>
      </c>
    </row>
    <row r="85" spans="1:8" s="179" customFormat="1" ht="23.25" customHeight="1">
      <c r="A85" s="236" t="s">
        <v>143</v>
      </c>
      <c r="B85" s="243" t="s">
        <v>156</v>
      </c>
      <c r="C85" s="239" t="s">
        <v>51</v>
      </c>
      <c r="D85" s="241">
        <v>1</v>
      </c>
      <c r="E85" s="242">
        <v>599.98</v>
      </c>
      <c r="F85" s="150">
        <f t="shared" si="5"/>
        <v>599.98</v>
      </c>
      <c r="G85" s="196"/>
      <c r="H85" s="149" t="s">
        <v>369</v>
      </c>
    </row>
    <row r="86" spans="1:8" s="3" customFormat="1" ht="12" customHeight="1">
      <c r="A86" s="236" t="s">
        <v>144</v>
      </c>
      <c r="B86" s="244" t="s">
        <v>297</v>
      </c>
      <c r="C86" s="239" t="s">
        <v>51</v>
      </c>
      <c r="D86" s="241">
        <v>1</v>
      </c>
      <c r="E86" s="242">
        <v>14.58</v>
      </c>
      <c r="F86" s="150">
        <f t="shared" si="5"/>
        <v>14.58</v>
      </c>
      <c r="G86" s="196"/>
      <c r="H86" s="149" t="s">
        <v>370</v>
      </c>
    </row>
    <row r="87" spans="1:8" s="3" customFormat="1" ht="12" customHeight="1">
      <c r="A87" s="236" t="s">
        <v>145</v>
      </c>
      <c r="B87" s="244" t="s">
        <v>298</v>
      </c>
      <c r="C87" s="239" t="s">
        <v>51</v>
      </c>
      <c r="D87" s="241">
        <v>1</v>
      </c>
      <c r="E87" s="242">
        <v>15.37</v>
      </c>
      <c r="F87" s="150">
        <f t="shared" si="5"/>
        <v>15.37</v>
      </c>
      <c r="G87" s="196"/>
      <c r="H87" s="149" t="s">
        <v>371</v>
      </c>
    </row>
    <row r="88" spans="1:8" s="3" customFormat="1" ht="12" customHeight="1">
      <c r="A88" s="236" t="s">
        <v>146</v>
      </c>
      <c r="B88" s="244" t="s">
        <v>299</v>
      </c>
      <c r="C88" s="239" t="s">
        <v>51</v>
      </c>
      <c r="D88" s="241">
        <v>2</v>
      </c>
      <c r="E88" s="242">
        <v>16.88</v>
      </c>
      <c r="F88" s="150">
        <f t="shared" si="5"/>
        <v>33.76</v>
      </c>
      <c r="G88" s="196"/>
      <c r="H88" s="149" t="s">
        <v>372</v>
      </c>
    </row>
    <row r="89" spans="1:8" s="3" customFormat="1" ht="12" customHeight="1">
      <c r="A89" s="236" t="s">
        <v>147</v>
      </c>
      <c r="B89" s="244" t="s">
        <v>300</v>
      </c>
      <c r="C89" s="239" t="s">
        <v>51</v>
      </c>
      <c r="D89" s="241">
        <v>7</v>
      </c>
      <c r="E89" s="242">
        <v>18.73</v>
      </c>
      <c r="F89" s="150">
        <f t="shared" si="5"/>
        <v>131.11</v>
      </c>
      <c r="G89" s="196"/>
      <c r="H89" s="149" t="s">
        <v>373</v>
      </c>
    </row>
    <row r="90" spans="1:8" s="3" customFormat="1" ht="12" customHeight="1">
      <c r="A90" s="236" t="s">
        <v>148</v>
      </c>
      <c r="B90" s="244" t="s">
        <v>301</v>
      </c>
      <c r="C90" s="239" t="s">
        <v>51</v>
      </c>
      <c r="D90" s="241">
        <v>1</v>
      </c>
      <c r="E90" s="242">
        <v>121.56</v>
      </c>
      <c r="F90" s="150">
        <f t="shared" si="5"/>
        <v>121.56</v>
      </c>
      <c r="G90" s="196"/>
      <c r="H90" s="149" t="s">
        <v>374</v>
      </c>
    </row>
    <row r="91" spans="1:8" s="3" customFormat="1" ht="12" customHeight="1">
      <c r="A91" s="236" t="s">
        <v>149</v>
      </c>
      <c r="B91" s="244" t="s">
        <v>302</v>
      </c>
      <c r="C91" s="239" t="s">
        <v>51</v>
      </c>
      <c r="D91" s="241">
        <v>1</v>
      </c>
      <c r="E91" s="242">
        <v>441.53</v>
      </c>
      <c r="F91" s="150">
        <f t="shared" si="5"/>
        <v>441.53</v>
      </c>
      <c r="G91" s="245"/>
      <c r="H91" s="149" t="s">
        <v>375</v>
      </c>
    </row>
    <row r="92" spans="1:8" s="3" customFormat="1" ht="12" customHeight="1">
      <c r="A92" s="236" t="s">
        <v>150</v>
      </c>
      <c r="B92" s="244" t="s">
        <v>303</v>
      </c>
      <c r="C92" s="239" t="s">
        <v>2</v>
      </c>
      <c r="D92" s="241">
        <v>3</v>
      </c>
      <c r="E92" s="242">
        <v>22.32</v>
      </c>
      <c r="F92" s="150">
        <f t="shared" si="5"/>
        <v>66.96000000000001</v>
      </c>
      <c r="G92" s="196"/>
      <c r="H92" s="149" t="s">
        <v>376</v>
      </c>
    </row>
    <row r="93" spans="1:8" s="3" customFormat="1" ht="12" customHeight="1">
      <c r="A93" s="236" t="s">
        <v>151</v>
      </c>
      <c r="B93" s="244" t="s">
        <v>304</v>
      </c>
      <c r="C93" s="239" t="s">
        <v>51</v>
      </c>
      <c r="D93" s="241">
        <v>1</v>
      </c>
      <c r="E93" s="242">
        <v>18.05</v>
      </c>
      <c r="F93" s="150">
        <f t="shared" si="5"/>
        <v>18.05</v>
      </c>
      <c r="G93" s="196"/>
      <c r="H93" s="149" t="s">
        <v>377</v>
      </c>
    </row>
    <row r="94" spans="1:8" s="3" customFormat="1" ht="12" customHeight="1">
      <c r="A94" s="236" t="s">
        <v>152</v>
      </c>
      <c r="B94" s="244" t="s">
        <v>305</v>
      </c>
      <c r="C94" s="239" t="s">
        <v>51</v>
      </c>
      <c r="D94" s="241">
        <v>1</v>
      </c>
      <c r="E94" s="242">
        <v>27.46</v>
      </c>
      <c r="F94" s="150">
        <f t="shared" si="5"/>
        <v>27.46</v>
      </c>
      <c r="G94" s="196"/>
      <c r="H94" s="149" t="s">
        <v>378</v>
      </c>
    </row>
    <row r="95" spans="1:8" s="3" customFormat="1" ht="12" customHeight="1">
      <c r="A95" s="236" t="s">
        <v>153</v>
      </c>
      <c r="B95" s="244" t="s">
        <v>320</v>
      </c>
      <c r="C95" s="239" t="s">
        <v>2</v>
      </c>
      <c r="D95" s="241">
        <v>10.88</v>
      </c>
      <c r="E95" s="242">
        <v>10.74</v>
      </c>
      <c r="F95" s="150">
        <f t="shared" si="5"/>
        <v>116.8512</v>
      </c>
      <c r="G95" s="196"/>
      <c r="H95" s="149" t="s">
        <v>379</v>
      </c>
    </row>
    <row r="96" spans="1:8" s="3" customFormat="1" ht="12" customHeight="1">
      <c r="A96" s="236" t="s">
        <v>154</v>
      </c>
      <c r="B96" s="244" t="s">
        <v>321</v>
      </c>
      <c r="C96" s="239" t="s">
        <v>51</v>
      </c>
      <c r="D96" s="241">
        <v>3</v>
      </c>
      <c r="E96" s="242">
        <v>12.38</v>
      </c>
      <c r="F96" s="150">
        <f t="shared" si="5"/>
        <v>37.14</v>
      </c>
      <c r="G96" s="196"/>
      <c r="H96" s="149" t="s">
        <v>380</v>
      </c>
    </row>
    <row r="97" spans="1:8" s="3" customFormat="1" ht="12" customHeight="1">
      <c r="A97" s="236" t="s">
        <v>155</v>
      </c>
      <c r="B97" s="255" t="s">
        <v>508</v>
      </c>
      <c r="C97" s="239" t="s">
        <v>51</v>
      </c>
      <c r="D97" s="241">
        <v>1</v>
      </c>
      <c r="E97" s="242">
        <v>977.79</v>
      </c>
      <c r="F97" s="150">
        <f t="shared" si="5"/>
        <v>977.79</v>
      </c>
      <c r="G97" s="196"/>
      <c r="H97" s="234" t="s">
        <v>258</v>
      </c>
    </row>
    <row r="98" spans="1:8" s="3" customFormat="1" ht="12.75">
      <c r="A98" s="120"/>
      <c r="B98" s="108"/>
      <c r="C98" s="122"/>
      <c r="D98" s="105"/>
      <c r="E98" s="194"/>
      <c r="F98" s="109"/>
      <c r="G98" s="110"/>
      <c r="H98" s="102"/>
    </row>
    <row r="99" spans="1:8" s="3" customFormat="1" ht="12.75">
      <c r="A99" s="258" t="s">
        <v>49</v>
      </c>
      <c r="B99" s="5" t="s">
        <v>158</v>
      </c>
      <c r="C99" s="125"/>
      <c r="D99" s="124"/>
      <c r="E99" s="204"/>
      <c r="F99" s="126"/>
      <c r="G99" s="254">
        <f>SUM(F100:F132)</f>
        <v>26262.960599999995</v>
      </c>
      <c r="H99" s="102"/>
    </row>
    <row r="100" spans="1:8" s="179" customFormat="1" ht="12.75">
      <c r="A100" s="256" t="s">
        <v>50</v>
      </c>
      <c r="B100" s="257" t="s">
        <v>328</v>
      </c>
      <c r="C100" s="239" t="s">
        <v>2</v>
      </c>
      <c r="D100" s="240">
        <v>33.01</v>
      </c>
      <c r="E100" s="242">
        <v>22.79</v>
      </c>
      <c r="F100" s="242">
        <f aca="true" t="shared" si="6" ref="F100:F132">D100*E100</f>
        <v>752.2978999999999</v>
      </c>
      <c r="G100" s="203"/>
      <c r="H100" s="149" t="s">
        <v>381</v>
      </c>
    </row>
    <row r="101" spans="1:8" s="182" customFormat="1" ht="12.75">
      <c r="A101" s="256" t="s">
        <v>52</v>
      </c>
      <c r="B101" s="257" t="s">
        <v>340</v>
      </c>
      <c r="C101" s="239" t="s">
        <v>2</v>
      </c>
      <c r="D101" s="240">
        <v>22.39</v>
      </c>
      <c r="E101" s="242">
        <v>34.7</v>
      </c>
      <c r="F101" s="242">
        <f t="shared" si="6"/>
        <v>776.9330000000001</v>
      </c>
      <c r="G101" s="203"/>
      <c r="H101" s="149" t="s">
        <v>382</v>
      </c>
    </row>
    <row r="102" spans="1:8" s="3" customFormat="1" ht="12.75">
      <c r="A102" s="256" t="s">
        <v>53</v>
      </c>
      <c r="B102" s="259" t="s">
        <v>332</v>
      </c>
      <c r="C102" s="239" t="s">
        <v>2</v>
      </c>
      <c r="D102" s="240">
        <v>1.48</v>
      </c>
      <c r="E102" s="242">
        <v>52.91</v>
      </c>
      <c r="F102" s="242">
        <f t="shared" si="6"/>
        <v>78.3068</v>
      </c>
      <c r="G102" s="203"/>
      <c r="H102" s="149" t="s">
        <v>383</v>
      </c>
    </row>
    <row r="103" spans="1:8" s="3" customFormat="1" ht="12.75">
      <c r="A103" s="256" t="s">
        <v>159</v>
      </c>
      <c r="B103" s="257" t="s">
        <v>341</v>
      </c>
      <c r="C103" s="239" t="s">
        <v>2</v>
      </c>
      <c r="D103" s="240">
        <v>78.71</v>
      </c>
      <c r="E103" s="242">
        <v>67.42</v>
      </c>
      <c r="F103" s="242">
        <f t="shared" si="6"/>
        <v>5306.6282</v>
      </c>
      <c r="G103" s="203"/>
      <c r="H103" s="149" t="s">
        <v>384</v>
      </c>
    </row>
    <row r="104" spans="1:8" s="3" customFormat="1" ht="25.5">
      <c r="A104" s="256" t="s">
        <v>160</v>
      </c>
      <c r="B104" s="257" t="s">
        <v>326</v>
      </c>
      <c r="C104" s="239" t="s">
        <v>51</v>
      </c>
      <c r="D104" s="240">
        <v>36</v>
      </c>
      <c r="E104" s="242">
        <v>12.34</v>
      </c>
      <c r="F104" s="242">
        <f t="shared" si="6"/>
        <v>444.24</v>
      </c>
      <c r="G104" s="203"/>
      <c r="H104" s="149" t="s">
        <v>385</v>
      </c>
    </row>
    <row r="105" spans="1:8" s="179" customFormat="1" ht="25.5">
      <c r="A105" s="256" t="s">
        <v>161</v>
      </c>
      <c r="B105" s="257" t="s">
        <v>327</v>
      </c>
      <c r="C105" s="239" t="s">
        <v>51</v>
      </c>
      <c r="D105" s="240">
        <v>5</v>
      </c>
      <c r="E105" s="242">
        <v>8.72</v>
      </c>
      <c r="F105" s="242">
        <f t="shared" si="6"/>
        <v>43.6</v>
      </c>
      <c r="G105" s="203"/>
      <c r="H105" s="149" t="s">
        <v>386</v>
      </c>
    </row>
    <row r="106" spans="1:8" s="3" customFormat="1" ht="25.5">
      <c r="A106" s="256" t="s">
        <v>162</v>
      </c>
      <c r="B106" s="257" t="s">
        <v>342</v>
      </c>
      <c r="C106" s="239" t="s">
        <v>51</v>
      </c>
      <c r="D106" s="240">
        <v>9</v>
      </c>
      <c r="E106" s="242">
        <v>14.84</v>
      </c>
      <c r="F106" s="242">
        <f t="shared" si="6"/>
        <v>133.56</v>
      </c>
      <c r="G106" s="203"/>
      <c r="H106" s="149" t="s">
        <v>387</v>
      </c>
    </row>
    <row r="107" spans="1:8" s="3" customFormat="1" ht="25.5">
      <c r="A107" s="292" t="s">
        <v>163</v>
      </c>
      <c r="B107" s="293" t="s">
        <v>330</v>
      </c>
      <c r="C107" s="289" t="s">
        <v>51</v>
      </c>
      <c r="D107" s="294">
        <v>13</v>
      </c>
      <c r="E107" s="285">
        <v>13.64</v>
      </c>
      <c r="F107" s="285">
        <f t="shared" si="6"/>
        <v>177.32</v>
      </c>
      <c r="G107" s="295"/>
      <c r="H107" s="288" t="s">
        <v>388</v>
      </c>
    </row>
    <row r="108" spans="1:8" s="3" customFormat="1" ht="25.5">
      <c r="A108" s="256" t="s">
        <v>164</v>
      </c>
      <c r="B108" s="257" t="s">
        <v>331</v>
      </c>
      <c r="C108" s="239" t="s">
        <v>51</v>
      </c>
      <c r="D108" s="240">
        <v>15</v>
      </c>
      <c r="E108" s="242">
        <v>10.82</v>
      </c>
      <c r="F108" s="242">
        <f t="shared" si="6"/>
        <v>162.3</v>
      </c>
      <c r="G108" s="203"/>
      <c r="H108" s="149" t="s">
        <v>389</v>
      </c>
    </row>
    <row r="109" spans="1:8" s="3" customFormat="1" ht="25.5">
      <c r="A109" s="256" t="s">
        <v>165</v>
      </c>
      <c r="B109" s="257" t="s">
        <v>322</v>
      </c>
      <c r="C109" s="239" t="s">
        <v>51</v>
      </c>
      <c r="D109" s="240">
        <v>3</v>
      </c>
      <c r="E109" s="242">
        <v>26.43</v>
      </c>
      <c r="F109" s="242">
        <f t="shared" si="6"/>
        <v>79.28999999999999</v>
      </c>
      <c r="G109" s="203"/>
      <c r="H109" s="149" t="s">
        <v>390</v>
      </c>
    </row>
    <row r="110" spans="1:8" s="3" customFormat="1" ht="25.5">
      <c r="A110" s="256" t="s">
        <v>166</v>
      </c>
      <c r="B110" s="257" t="s">
        <v>333</v>
      </c>
      <c r="C110" s="239" t="s">
        <v>51</v>
      </c>
      <c r="D110" s="240">
        <v>1</v>
      </c>
      <c r="E110" s="242">
        <v>18.24</v>
      </c>
      <c r="F110" s="242">
        <f t="shared" si="6"/>
        <v>18.24</v>
      </c>
      <c r="G110" s="203"/>
      <c r="H110" s="149" t="s">
        <v>392</v>
      </c>
    </row>
    <row r="111" spans="1:8" s="3" customFormat="1" ht="25.5">
      <c r="A111" s="256" t="s">
        <v>167</v>
      </c>
      <c r="B111" s="257" t="s">
        <v>325</v>
      </c>
      <c r="C111" s="239" t="s">
        <v>51</v>
      </c>
      <c r="D111" s="240">
        <v>12</v>
      </c>
      <c r="E111" s="242">
        <v>29.36</v>
      </c>
      <c r="F111" s="242">
        <f t="shared" si="6"/>
        <v>352.32</v>
      </c>
      <c r="G111" s="203"/>
      <c r="H111" s="149" t="s">
        <v>393</v>
      </c>
    </row>
    <row r="112" spans="1:8" s="3" customFormat="1" ht="25.5">
      <c r="A112" s="256" t="s">
        <v>168</v>
      </c>
      <c r="B112" s="257" t="s">
        <v>343</v>
      </c>
      <c r="C112" s="239" t="s">
        <v>51</v>
      </c>
      <c r="D112" s="240">
        <v>16</v>
      </c>
      <c r="E112" s="242">
        <v>29.29</v>
      </c>
      <c r="F112" s="242">
        <f t="shared" si="6"/>
        <v>468.64</v>
      </c>
      <c r="G112" s="203"/>
      <c r="H112" s="149" t="s">
        <v>394</v>
      </c>
    </row>
    <row r="113" spans="1:8" s="3" customFormat="1" ht="25.5">
      <c r="A113" s="256" t="s">
        <v>169</v>
      </c>
      <c r="B113" s="257" t="s">
        <v>339</v>
      </c>
      <c r="C113" s="239" t="s">
        <v>51</v>
      </c>
      <c r="D113" s="240">
        <v>8</v>
      </c>
      <c r="E113" s="242">
        <v>57.26</v>
      </c>
      <c r="F113" s="242">
        <f t="shared" si="6"/>
        <v>458.08</v>
      </c>
      <c r="G113" s="203"/>
      <c r="H113" s="149" t="s">
        <v>395</v>
      </c>
    </row>
    <row r="114" spans="1:8" s="3" customFormat="1" ht="25.5">
      <c r="A114" s="256" t="s">
        <v>170</v>
      </c>
      <c r="B114" s="257" t="s">
        <v>344</v>
      </c>
      <c r="C114" s="239" t="s">
        <v>51</v>
      </c>
      <c r="D114" s="240">
        <v>2</v>
      </c>
      <c r="E114" s="242">
        <v>91.45</v>
      </c>
      <c r="F114" s="242">
        <f t="shared" si="6"/>
        <v>182.9</v>
      </c>
      <c r="G114" s="203"/>
      <c r="H114" s="149" t="s">
        <v>396</v>
      </c>
    </row>
    <row r="115" spans="1:8" s="3" customFormat="1" ht="12.75">
      <c r="A115" s="256" t="s">
        <v>171</v>
      </c>
      <c r="B115" s="257" t="s">
        <v>399</v>
      </c>
      <c r="C115" s="239" t="s">
        <v>51</v>
      </c>
      <c r="D115" s="240">
        <v>1</v>
      </c>
      <c r="E115" s="242">
        <v>16.32</v>
      </c>
      <c r="F115" s="242">
        <f t="shared" si="6"/>
        <v>16.32</v>
      </c>
      <c r="G115" s="203"/>
      <c r="H115" s="149" t="s">
        <v>398</v>
      </c>
    </row>
    <row r="116" spans="1:8" s="3" customFormat="1" ht="25.5">
      <c r="A116" s="256" t="s">
        <v>172</v>
      </c>
      <c r="B116" s="257" t="s">
        <v>324</v>
      </c>
      <c r="C116" s="239" t="s">
        <v>51</v>
      </c>
      <c r="D116" s="240">
        <v>1</v>
      </c>
      <c r="E116" s="242">
        <v>82.17</v>
      </c>
      <c r="F116" s="242">
        <f t="shared" si="6"/>
        <v>82.17</v>
      </c>
      <c r="G116" s="203"/>
      <c r="H116" s="149" t="s">
        <v>397</v>
      </c>
    </row>
    <row r="117" spans="1:8" s="3" customFormat="1" ht="25.5">
      <c r="A117" s="256" t="s">
        <v>173</v>
      </c>
      <c r="B117" s="257" t="s">
        <v>400</v>
      </c>
      <c r="C117" s="239" t="s">
        <v>51</v>
      </c>
      <c r="D117" s="240">
        <v>38</v>
      </c>
      <c r="E117" s="242">
        <v>22.65</v>
      </c>
      <c r="F117" s="242">
        <f t="shared" si="6"/>
        <v>860.6999999999999</v>
      </c>
      <c r="G117" s="203"/>
      <c r="H117" s="149" t="s">
        <v>195</v>
      </c>
    </row>
    <row r="118" spans="1:8" s="3" customFormat="1" ht="25.5">
      <c r="A118" s="256" t="s">
        <v>174</v>
      </c>
      <c r="B118" s="257" t="s">
        <v>329</v>
      </c>
      <c r="C118" s="239" t="s">
        <v>51</v>
      </c>
      <c r="D118" s="240">
        <v>3</v>
      </c>
      <c r="E118" s="242">
        <v>15.07</v>
      </c>
      <c r="F118" s="242">
        <f aca="true" t="shared" si="7" ref="F118:F124">D118*E118</f>
        <v>45.21</v>
      </c>
      <c r="G118" s="203"/>
      <c r="H118" s="149" t="s">
        <v>391</v>
      </c>
    </row>
    <row r="119" spans="1:8" s="3" customFormat="1" ht="25.5">
      <c r="A119" s="256" t="s">
        <v>175</v>
      </c>
      <c r="B119" s="257" t="s">
        <v>334</v>
      </c>
      <c r="C119" s="239" t="s">
        <v>51</v>
      </c>
      <c r="D119" s="240">
        <v>1</v>
      </c>
      <c r="E119" s="242">
        <v>22</v>
      </c>
      <c r="F119" s="242">
        <f t="shared" si="7"/>
        <v>22</v>
      </c>
      <c r="G119" s="203"/>
      <c r="H119" s="149" t="s">
        <v>193</v>
      </c>
    </row>
    <row r="120" spans="1:8" s="3" customFormat="1" ht="12.75">
      <c r="A120" s="256" t="s">
        <v>176</v>
      </c>
      <c r="B120" s="257" t="s">
        <v>335</v>
      </c>
      <c r="C120" s="239" t="s">
        <v>51</v>
      </c>
      <c r="D120" s="240">
        <v>1</v>
      </c>
      <c r="E120" s="242">
        <v>38.73</v>
      </c>
      <c r="F120" s="242">
        <f t="shared" si="7"/>
        <v>38.73</v>
      </c>
      <c r="G120" s="203"/>
      <c r="H120" s="149" t="s">
        <v>336</v>
      </c>
    </row>
    <row r="121" spans="1:8" s="3" customFormat="1" ht="25.5">
      <c r="A121" s="256" t="s">
        <v>177</v>
      </c>
      <c r="B121" s="257" t="s">
        <v>323</v>
      </c>
      <c r="C121" s="239" t="s">
        <v>51</v>
      </c>
      <c r="D121" s="240">
        <v>1</v>
      </c>
      <c r="E121" s="242">
        <v>26.54</v>
      </c>
      <c r="F121" s="242">
        <f t="shared" si="7"/>
        <v>26.54</v>
      </c>
      <c r="G121" s="203"/>
      <c r="H121" s="149" t="s">
        <v>192</v>
      </c>
    </row>
    <row r="122" spans="1:8" s="3" customFormat="1" ht="12.75">
      <c r="A122" s="256" t="s">
        <v>178</v>
      </c>
      <c r="B122" s="257" t="s">
        <v>337</v>
      </c>
      <c r="C122" s="239" t="s">
        <v>51</v>
      </c>
      <c r="D122" s="240">
        <v>5</v>
      </c>
      <c r="E122" s="242">
        <v>49.61</v>
      </c>
      <c r="F122" s="242">
        <f t="shared" si="7"/>
        <v>248.05</v>
      </c>
      <c r="G122" s="203"/>
      <c r="H122" s="149" t="s">
        <v>338</v>
      </c>
    </row>
    <row r="123" spans="1:8" s="3" customFormat="1" ht="12.75">
      <c r="A123" s="256" t="s">
        <v>179</v>
      </c>
      <c r="B123" s="257" t="s">
        <v>406</v>
      </c>
      <c r="C123" s="239" t="s">
        <v>51</v>
      </c>
      <c r="D123" s="240">
        <v>13</v>
      </c>
      <c r="E123" s="242">
        <v>23.55</v>
      </c>
      <c r="F123" s="242">
        <f t="shared" si="7"/>
        <v>306.15000000000003</v>
      </c>
      <c r="G123" s="203"/>
      <c r="H123" s="149" t="s">
        <v>189</v>
      </c>
    </row>
    <row r="124" spans="1:8" s="3" customFormat="1" ht="12.75">
      <c r="A124" s="256" t="s">
        <v>180</v>
      </c>
      <c r="B124" s="257" t="s">
        <v>190</v>
      </c>
      <c r="C124" s="239" t="s">
        <v>51</v>
      </c>
      <c r="D124" s="240">
        <v>9</v>
      </c>
      <c r="E124" s="242">
        <v>76.83</v>
      </c>
      <c r="F124" s="242">
        <f t="shared" si="7"/>
        <v>691.47</v>
      </c>
      <c r="G124" s="203"/>
      <c r="H124" s="149" t="s">
        <v>191</v>
      </c>
    </row>
    <row r="125" spans="1:8" s="3" customFormat="1" ht="12.75">
      <c r="A125" s="256" t="s">
        <v>181</v>
      </c>
      <c r="B125" s="257" t="s">
        <v>401</v>
      </c>
      <c r="C125" s="239" t="s">
        <v>51</v>
      </c>
      <c r="D125" s="240">
        <v>6</v>
      </c>
      <c r="E125" s="242">
        <v>519.19</v>
      </c>
      <c r="F125" s="242">
        <f t="shared" si="6"/>
        <v>3115.1400000000003</v>
      </c>
      <c r="G125" s="203"/>
      <c r="H125" s="149" t="s">
        <v>194</v>
      </c>
    </row>
    <row r="126" spans="1:8" s="3" customFormat="1" ht="25.5">
      <c r="A126" s="256" t="s">
        <v>182</v>
      </c>
      <c r="B126" s="257" t="s">
        <v>408</v>
      </c>
      <c r="C126" s="239" t="s">
        <v>51</v>
      </c>
      <c r="D126" s="240">
        <v>1</v>
      </c>
      <c r="E126" s="242">
        <v>587.96</v>
      </c>
      <c r="F126" s="242">
        <f t="shared" si="6"/>
        <v>587.96</v>
      </c>
      <c r="G126" s="203"/>
      <c r="H126" s="149" t="s">
        <v>346</v>
      </c>
    </row>
    <row r="127" spans="1:8" s="3" customFormat="1" ht="12.75">
      <c r="A127" s="256" t="s">
        <v>183</v>
      </c>
      <c r="B127" s="257" t="s">
        <v>198</v>
      </c>
      <c r="C127" s="239" t="s">
        <v>0</v>
      </c>
      <c r="D127" s="240">
        <v>5.3</v>
      </c>
      <c r="E127" s="242">
        <v>965.83</v>
      </c>
      <c r="F127" s="242">
        <f t="shared" si="6"/>
        <v>5118.899</v>
      </c>
      <c r="G127" s="203"/>
      <c r="H127" s="149" t="s">
        <v>199</v>
      </c>
    </row>
    <row r="128" spans="1:8" s="3" customFormat="1" ht="12.75">
      <c r="A128" s="256" t="s">
        <v>184</v>
      </c>
      <c r="B128" s="257" t="s">
        <v>196</v>
      </c>
      <c r="C128" s="239" t="s">
        <v>0</v>
      </c>
      <c r="D128" s="240">
        <v>3.39</v>
      </c>
      <c r="E128" s="242">
        <v>999.57</v>
      </c>
      <c r="F128" s="242">
        <f t="shared" si="6"/>
        <v>3388.5423</v>
      </c>
      <c r="G128" s="203"/>
      <c r="H128" s="149" t="s">
        <v>197</v>
      </c>
    </row>
    <row r="129" spans="1:8" s="179" customFormat="1" ht="12.75">
      <c r="A129" s="256" t="s">
        <v>185</v>
      </c>
      <c r="B129" s="260" t="s">
        <v>200</v>
      </c>
      <c r="C129" s="261" t="s">
        <v>51</v>
      </c>
      <c r="D129" s="240">
        <v>2</v>
      </c>
      <c r="E129" s="242">
        <v>130.89</v>
      </c>
      <c r="F129" s="242">
        <f>D129*E129</f>
        <v>261.78</v>
      </c>
      <c r="G129" s="203"/>
      <c r="H129" s="234" t="s">
        <v>407</v>
      </c>
    </row>
    <row r="130" spans="1:8" s="179" customFormat="1" ht="12.75">
      <c r="A130" s="256" t="s">
        <v>186</v>
      </c>
      <c r="B130" s="260" t="s">
        <v>410</v>
      </c>
      <c r="C130" s="261" t="s">
        <v>51</v>
      </c>
      <c r="D130" s="240">
        <v>2</v>
      </c>
      <c r="E130" s="242">
        <v>107.3</v>
      </c>
      <c r="F130" s="242">
        <f>D130*E130</f>
        <v>214.6</v>
      </c>
      <c r="G130" s="203"/>
      <c r="H130" s="234" t="s">
        <v>411</v>
      </c>
    </row>
    <row r="131" spans="1:8" s="3" customFormat="1" ht="12.75">
      <c r="A131" s="256" t="s">
        <v>187</v>
      </c>
      <c r="B131" s="257" t="s">
        <v>402</v>
      </c>
      <c r="C131" s="239" t="s">
        <v>0</v>
      </c>
      <c r="D131" s="240">
        <v>14.19</v>
      </c>
      <c r="E131" s="242">
        <v>122.86</v>
      </c>
      <c r="F131" s="242">
        <f t="shared" si="6"/>
        <v>1743.3834</v>
      </c>
      <c r="G131" s="203"/>
      <c r="H131" s="149" t="s">
        <v>405</v>
      </c>
    </row>
    <row r="132" spans="1:8" s="3" customFormat="1" ht="12.75">
      <c r="A132" s="256" t="s">
        <v>409</v>
      </c>
      <c r="B132" s="257" t="s">
        <v>403</v>
      </c>
      <c r="C132" s="239" t="s">
        <v>1</v>
      </c>
      <c r="D132" s="240">
        <v>18</v>
      </c>
      <c r="E132" s="242">
        <v>3.37</v>
      </c>
      <c r="F132" s="242">
        <f t="shared" si="6"/>
        <v>60.660000000000004</v>
      </c>
      <c r="G132" s="203"/>
      <c r="H132" s="149" t="s">
        <v>404</v>
      </c>
    </row>
    <row r="133" spans="1:8" s="22" customFormat="1" ht="12.75">
      <c r="A133" s="102"/>
      <c r="B133" s="108"/>
      <c r="C133" s="122"/>
      <c r="D133" s="105"/>
      <c r="E133" s="194"/>
      <c r="F133" s="109"/>
      <c r="G133" s="105"/>
      <c r="H133" s="102"/>
    </row>
    <row r="134" spans="1:8" s="3" customFormat="1" ht="12.75">
      <c r="A134" s="258" t="s">
        <v>54</v>
      </c>
      <c r="B134" s="5" t="s">
        <v>188</v>
      </c>
      <c r="C134" s="122"/>
      <c r="D134" s="105"/>
      <c r="E134" s="194"/>
      <c r="F134" s="109"/>
      <c r="G134" s="254">
        <f>SUM(F135:F158)</f>
        <v>9807.917600000004</v>
      </c>
      <c r="H134" s="102"/>
    </row>
    <row r="135" spans="1:8" s="179" customFormat="1" ht="25.5">
      <c r="A135" s="256" t="s">
        <v>79</v>
      </c>
      <c r="B135" s="257" t="s">
        <v>502</v>
      </c>
      <c r="C135" s="239" t="s">
        <v>51</v>
      </c>
      <c r="D135" s="240">
        <v>1</v>
      </c>
      <c r="E135" s="242">
        <v>247.91</v>
      </c>
      <c r="F135" s="242">
        <f aca="true" t="shared" si="8" ref="F135:F151">D135*E135</f>
        <v>247.91</v>
      </c>
      <c r="G135" s="203"/>
      <c r="H135" s="149" t="s">
        <v>412</v>
      </c>
    </row>
    <row r="136" spans="1:8" s="179" customFormat="1" ht="12.75">
      <c r="A136" s="292" t="s">
        <v>80</v>
      </c>
      <c r="B136" s="293" t="s">
        <v>501</v>
      </c>
      <c r="C136" s="289" t="s">
        <v>51</v>
      </c>
      <c r="D136" s="294">
        <v>1</v>
      </c>
      <c r="E136" s="285">
        <v>269.63</v>
      </c>
      <c r="F136" s="285">
        <f>D136*E136</f>
        <v>269.63</v>
      </c>
      <c r="G136" s="295"/>
      <c r="H136" s="288" t="s">
        <v>504</v>
      </c>
    </row>
    <row r="137" spans="1:8" s="179" customFormat="1" ht="12.75">
      <c r="A137" s="256" t="s">
        <v>81</v>
      </c>
      <c r="B137" s="257" t="s">
        <v>503</v>
      </c>
      <c r="C137" s="239" t="s">
        <v>51</v>
      </c>
      <c r="D137" s="240">
        <v>1</v>
      </c>
      <c r="E137" s="242">
        <v>97.17</v>
      </c>
      <c r="F137" s="242">
        <f>D137*E137</f>
        <v>97.17</v>
      </c>
      <c r="G137" s="203"/>
      <c r="H137" s="149" t="s">
        <v>505</v>
      </c>
    </row>
    <row r="138" spans="1:8" s="3" customFormat="1" ht="12.75">
      <c r="A138" s="256" t="s">
        <v>55</v>
      </c>
      <c r="B138" s="257" t="s">
        <v>463</v>
      </c>
      <c r="C138" s="239" t="s">
        <v>51</v>
      </c>
      <c r="D138" s="240">
        <v>1</v>
      </c>
      <c r="E138" s="242">
        <v>1648.19</v>
      </c>
      <c r="F138" s="242">
        <f t="shared" si="8"/>
        <v>1648.19</v>
      </c>
      <c r="G138" s="203"/>
      <c r="H138" s="149" t="s">
        <v>464</v>
      </c>
    </row>
    <row r="139" spans="1:8" s="3" customFormat="1" ht="12.75">
      <c r="A139" s="256" t="s">
        <v>56</v>
      </c>
      <c r="B139" s="257" t="s">
        <v>427</v>
      </c>
      <c r="C139" s="239" t="s">
        <v>51</v>
      </c>
      <c r="D139" s="240">
        <v>1</v>
      </c>
      <c r="E139" s="242">
        <v>152.61</v>
      </c>
      <c r="F139" s="242">
        <f t="shared" si="8"/>
        <v>152.61</v>
      </c>
      <c r="G139" s="203"/>
      <c r="H139" s="149" t="s">
        <v>430</v>
      </c>
    </row>
    <row r="140" spans="1:8" s="179" customFormat="1" ht="12.75">
      <c r="A140" s="256" t="s">
        <v>57</v>
      </c>
      <c r="B140" s="257" t="s">
        <v>428</v>
      </c>
      <c r="C140" s="239" t="s">
        <v>51</v>
      </c>
      <c r="D140" s="240">
        <v>1</v>
      </c>
      <c r="E140" s="242">
        <v>25.03</v>
      </c>
      <c r="F140" s="242">
        <f t="shared" si="8"/>
        <v>25.03</v>
      </c>
      <c r="G140" s="203"/>
      <c r="H140" s="149" t="s">
        <v>431</v>
      </c>
    </row>
    <row r="141" spans="1:8" s="179" customFormat="1" ht="12.75">
      <c r="A141" s="236" t="s">
        <v>58</v>
      </c>
      <c r="B141" s="177" t="s">
        <v>429</v>
      </c>
      <c r="C141" s="239" t="s">
        <v>51</v>
      </c>
      <c r="D141" s="241">
        <v>4</v>
      </c>
      <c r="E141" s="242">
        <v>29.79</v>
      </c>
      <c r="F141" s="150">
        <f t="shared" si="8"/>
        <v>119.16</v>
      </c>
      <c r="G141" s="197"/>
      <c r="H141" s="149" t="s">
        <v>432</v>
      </c>
    </row>
    <row r="142" spans="1:8" s="3" customFormat="1" ht="12.75">
      <c r="A142" s="247" t="s">
        <v>95</v>
      </c>
      <c r="B142" s="78" t="s">
        <v>415</v>
      </c>
      <c r="C142" s="239" t="s">
        <v>51</v>
      </c>
      <c r="D142" s="249">
        <v>3</v>
      </c>
      <c r="E142" s="250">
        <v>52.21</v>
      </c>
      <c r="F142" s="145">
        <f t="shared" si="8"/>
        <v>156.63</v>
      </c>
      <c r="G142" s="105"/>
      <c r="H142" s="149" t="s">
        <v>418</v>
      </c>
    </row>
    <row r="143" spans="1:8" s="3" customFormat="1" ht="12.75">
      <c r="A143" s="247" t="s">
        <v>201</v>
      </c>
      <c r="B143" s="78" t="s">
        <v>419</v>
      </c>
      <c r="C143" s="239" t="s">
        <v>51</v>
      </c>
      <c r="D143" s="249">
        <v>13</v>
      </c>
      <c r="E143" s="250">
        <v>88.88</v>
      </c>
      <c r="F143" s="145">
        <f t="shared" si="8"/>
        <v>1155.44</v>
      </c>
      <c r="G143" s="105"/>
      <c r="H143" s="149" t="s">
        <v>422</v>
      </c>
    </row>
    <row r="144" spans="1:8" s="179" customFormat="1" ht="25.5">
      <c r="A144" s="236" t="s">
        <v>202</v>
      </c>
      <c r="B144" s="177" t="s">
        <v>420</v>
      </c>
      <c r="C144" s="239" t="s">
        <v>51</v>
      </c>
      <c r="D144" s="241">
        <v>26</v>
      </c>
      <c r="E144" s="242">
        <v>7.67</v>
      </c>
      <c r="F144" s="150">
        <f t="shared" si="8"/>
        <v>199.42</v>
      </c>
      <c r="G144" s="197"/>
      <c r="H144" s="149" t="s">
        <v>421</v>
      </c>
    </row>
    <row r="145" spans="1:8" s="179" customFormat="1" ht="25.5">
      <c r="A145" s="236" t="s">
        <v>203</v>
      </c>
      <c r="B145" s="177" t="s">
        <v>426</v>
      </c>
      <c r="C145" s="239" t="s">
        <v>51</v>
      </c>
      <c r="D145" s="241">
        <v>5</v>
      </c>
      <c r="E145" s="242">
        <v>47.57</v>
      </c>
      <c r="F145" s="150">
        <f t="shared" si="8"/>
        <v>237.85</v>
      </c>
      <c r="G145" s="197"/>
      <c r="H145" s="149" t="s">
        <v>424</v>
      </c>
    </row>
    <row r="146" spans="1:8" s="3" customFormat="1" ht="12.75">
      <c r="A146" s="247" t="s">
        <v>204</v>
      </c>
      <c r="B146" s="78" t="s">
        <v>423</v>
      </c>
      <c r="C146" s="239" t="s">
        <v>51</v>
      </c>
      <c r="D146" s="249">
        <v>5</v>
      </c>
      <c r="E146" s="250">
        <v>44.74</v>
      </c>
      <c r="F146" s="145">
        <f t="shared" si="8"/>
        <v>223.70000000000002</v>
      </c>
      <c r="G146" s="105"/>
      <c r="H146" s="149" t="s">
        <v>425</v>
      </c>
    </row>
    <row r="147" spans="1:8" s="176" customFormat="1" ht="12.75">
      <c r="A147" s="256" t="s">
        <v>205</v>
      </c>
      <c r="B147" s="257" t="s">
        <v>416</v>
      </c>
      <c r="C147" s="239" t="s">
        <v>2</v>
      </c>
      <c r="D147" s="240">
        <v>95.65</v>
      </c>
      <c r="E147" s="242">
        <v>12.12</v>
      </c>
      <c r="F147" s="242">
        <f t="shared" si="8"/>
        <v>1159.278</v>
      </c>
      <c r="G147" s="203"/>
      <c r="H147" s="149" t="s">
        <v>413</v>
      </c>
    </row>
    <row r="148" spans="1:8" s="3" customFormat="1" ht="12.75">
      <c r="A148" s="256" t="s">
        <v>206</v>
      </c>
      <c r="B148" s="264" t="s">
        <v>417</v>
      </c>
      <c r="C148" s="239" t="s">
        <v>2</v>
      </c>
      <c r="D148" s="240">
        <v>88.96</v>
      </c>
      <c r="E148" s="242">
        <v>19.01</v>
      </c>
      <c r="F148" s="242">
        <f t="shared" si="8"/>
        <v>1691.1296</v>
      </c>
      <c r="G148" s="203"/>
      <c r="H148" s="149" t="s">
        <v>414</v>
      </c>
    </row>
    <row r="149" spans="1:8" s="3" customFormat="1" ht="12.75">
      <c r="A149" s="247" t="s">
        <v>207</v>
      </c>
      <c r="B149" s="78" t="s">
        <v>433</v>
      </c>
      <c r="C149" s="239" t="s">
        <v>51</v>
      </c>
      <c r="D149" s="249">
        <v>37</v>
      </c>
      <c r="E149" s="250">
        <v>13.28</v>
      </c>
      <c r="F149" s="145">
        <f t="shared" si="8"/>
        <v>491.35999999999996</v>
      </c>
      <c r="G149" s="105"/>
      <c r="H149" s="149" t="s">
        <v>436</v>
      </c>
    </row>
    <row r="150" spans="1:8" s="3" customFormat="1" ht="12.75">
      <c r="A150" s="247" t="s">
        <v>208</v>
      </c>
      <c r="B150" s="78" t="s">
        <v>435</v>
      </c>
      <c r="C150" s="239" t="s">
        <v>51</v>
      </c>
      <c r="D150" s="249">
        <v>9</v>
      </c>
      <c r="E150" s="250">
        <v>20.83</v>
      </c>
      <c r="F150" s="145">
        <f t="shared" si="8"/>
        <v>187.46999999999997</v>
      </c>
      <c r="G150" s="105"/>
      <c r="H150" s="149" t="s">
        <v>437</v>
      </c>
    </row>
    <row r="151" spans="1:8" s="3" customFormat="1" ht="12.75">
      <c r="A151" s="247" t="s">
        <v>209</v>
      </c>
      <c r="B151" s="78" t="s">
        <v>434</v>
      </c>
      <c r="C151" s="239" t="s">
        <v>51</v>
      </c>
      <c r="D151" s="249">
        <v>14</v>
      </c>
      <c r="E151" s="250">
        <v>13.96</v>
      </c>
      <c r="F151" s="145">
        <f t="shared" si="8"/>
        <v>195.44</v>
      </c>
      <c r="G151" s="105"/>
      <c r="H151" s="149" t="s">
        <v>438</v>
      </c>
    </row>
    <row r="152" spans="1:8" s="3" customFormat="1" ht="12.75">
      <c r="A152" s="247" t="s">
        <v>210</v>
      </c>
      <c r="B152" s="78" t="s">
        <v>465</v>
      </c>
      <c r="C152" s="239" t="s">
        <v>51</v>
      </c>
      <c r="D152" s="249">
        <v>3</v>
      </c>
      <c r="E152" s="250">
        <v>20.73</v>
      </c>
      <c r="F152" s="145">
        <f aca="true" t="shared" si="9" ref="F152:F158">D152*E152</f>
        <v>62.19</v>
      </c>
      <c r="G152" s="105"/>
      <c r="H152" s="149" t="s">
        <v>466</v>
      </c>
    </row>
    <row r="153" spans="1:8" s="179" customFormat="1" ht="12.75">
      <c r="A153" s="236" t="s">
        <v>211</v>
      </c>
      <c r="B153" s="177" t="s">
        <v>467</v>
      </c>
      <c r="C153" s="239" t="s">
        <v>51</v>
      </c>
      <c r="D153" s="241">
        <v>3</v>
      </c>
      <c r="E153" s="242">
        <v>11.68</v>
      </c>
      <c r="F153" s="150">
        <f t="shared" si="9"/>
        <v>35.04</v>
      </c>
      <c r="G153" s="197"/>
      <c r="H153" s="149" t="s">
        <v>469</v>
      </c>
    </row>
    <row r="154" spans="1:8" s="179" customFormat="1" ht="12" customHeight="1">
      <c r="A154" s="236" t="s">
        <v>212</v>
      </c>
      <c r="B154" s="177" t="s">
        <v>468</v>
      </c>
      <c r="C154" s="239" t="s">
        <v>51</v>
      </c>
      <c r="D154" s="241">
        <v>9</v>
      </c>
      <c r="E154" s="242">
        <v>23.58</v>
      </c>
      <c r="F154" s="150">
        <f t="shared" si="9"/>
        <v>212.21999999999997</v>
      </c>
      <c r="G154" s="197"/>
      <c r="H154" s="149" t="s">
        <v>470</v>
      </c>
    </row>
    <row r="155" spans="1:8" s="179" customFormat="1" ht="25.5">
      <c r="A155" s="236" t="s">
        <v>213</v>
      </c>
      <c r="B155" s="177" t="s">
        <v>443</v>
      </c>
      <c r="C155" s="239" t="s">
        <v>51</v>
      </c>
      <c r="D155" s="241">
        <v>24</v>
      </c>
      <c r="E155" s="242">
        <v>17.64</v>
      </c>
      <c r="F155" s="150">
        <f t="shared" si="9"/>
        <v>423.36</v>
      </c>
      <c r="G155" s="197"/>
      <c r="H155" s="149" t="s">
        <v>445</v>
      </c>
    </row>
    <row r="156" spans="1:8" s="179" customFormat="1" ht="25.5">
      <c r="A156" s="236" t="s">
        <v>214</v>
      </c>
      <c r="B156" s="177" t="s">
        <v>444</v>
      </c>
      <c r="C156" s="239" t="s">
        <v>51</v>
      </c>
      <c r="D156" s="241">
        <v>12</v>
      </c>
      <c r="E156" s="242">
        <v>24.76</v>
      </c>
      <c r="F156" s="150">
        <f t="shared" si="9"/>
        <v>297.12</v>
      </c>
      <c r="G156" s="197"/>
      <c r="H156" s="149" t="s">
        <v>446</v>
      </c>
    </row>
    <row r="157" spans="1:8" s="3" customFormat="1" ht="12.75">
      <c r="A157" s="247" t="s">
        <v>506</v>
      </c>
      <c r="B157" s="78" t="s">
        <v>439</v>
      </c>
      <c r="C157" s="239" t="s">
        <v>51</v>
      </c>
      <c r="D157" s="249">
        <v>1</v>
      </c>
      <c r="E157" s="250">
        <v>2.29</v>
      </c>
      <c r="F157" s="145">
        <f t="shared" si="9"/>
        <v>2.29</v>
      </c>
      <c r="G157" s="105"/>
      <c r="H157" s="149" t="s">
        <v>440</v>
      </c>
    </row>
    <row r="158" spans="1:8" s="179" customFormat="1" ht="25.5">
      <c r="A158" s="236" t="s">
        <v>507</v>
      </c>
      <c r="B158" s="177" t="s">
        <v>442</v>
      </c>
      <c r="C158" s="239" t="s">
        <v>51</v>
      </c>
      <c r="D158" s="241">
        <v>1</v>
      </c>
      <c r="E158" s="242">
        <v>518.28</v>
      </c>
      <c r="F158" s="150">
        <f t="shared" si="9"/>
        <v>518.28</v>
      </c>
      <c r="G158" s="197"/>
      <c r="H158" s="149" t="s">
        <v>441</v>
      </c>
    </row>
    <row r="159" spans="1:8" s="3" customFormat="1" ht="12.75">
      <c r="A159" s="120"/>
      <c r="B159" s="108"/>
      <c r="C159" s="122"/>
      <c r="D159" s="105"/>
      <c r="E159" s="194"/>
      <c r="F159" s="109"/>
      <c r="G159" s="105"/>
      <c r="H159" s="107"/>
    </row>
    <row r="160" spans="1:8" s="3" customFormat="1" ht="12" customHeight="1">
      <c r="A160" s="258" t="s">
        <v>59</v>
      </c>
      <c r="B160" s="5" t="s">
        <v>215</v>
      </c>
      <c r="C160" s="122"/>
      <c r="D160" s="105"/>
      <c r="E160" s="194"/>
      <c r="F160" s="109"/>
      <c r="G160" s="254">
        <f>SUM(F161:F185)</f>
        <v>33766.41930000001</v>
      </c>
      <c r="H160" s="102"/>
    </row>
    <row r="161" spans="1:8" s="179" customFormat="1" ht="25.5">
      <c r="A161" s="236" t="s">
        <v>60</v>
      </c>
      <c r="B161" s="177" t="s">
        <v>447</v>
      </c>
      <c r="C161" s="239" t="s">
        <v>51</v>
      </c>
      <c r="D161" s="241">
        <v>12</v>
      </c>
      <c r="E161" s="242">
        <v>483.77</v>
      </c>
      <c r="F161" s="150">
        <f aca="true" t="shared" si="10" ref="F161:F167">D161*E161</f>
        <v>5805.24</v>
      </c>
      <c r="G161" s="197"/>
      <c r="H161" s="149" t="s">
        <v>449</v>
      </c>
    </row>
    <row r="162" spans="1:8" s="179" customFormat="1" ht="12.75">
      <c r="A162" s="236" t="s">
        <v>96</v>
      </c>
      <c r="B162" s="177" t="s">
        <v>448</v>
      </c>
      <c r="C162" s="239" t="s">
        <v>51</v>
      </c>
      <c r="D162" s="241">
        <v>12</v>
      </c>
      <c r="E162" s="242">
        <v>47.27</v>
      </c>
      <c r="F162" s="150">
        <f t="shared" si="10"/>
        <v>567.24</v>
      </c>
      <c r="G162" s="197"/>
      <c r="H162" s="149" t="s">
        <v>450</v>
      </c>
    </row>
    <row r="163" spans="1:8" s="179" customFormat="1" ht="12.75">
      <c r="A163" s="236" t="s">
        <v>97</v>
      </c>
      <c r="B163" s="177" t="s">
        <v>451</v>
      </c>
      <c r="C163" s="261" t="s">
        <v>51</v>
      </c>
      <c r="D163" s="241">
        <v>3</v>
      </c>
      <c r="E163" s="242">
        <v>658.76</v>
      </c>
      <c r="F163" s="150">
        <f t="shared" si="10"/>
        <v>1976.28</v>
      </c>
      <c r="G163" s="197"/>
      <c r="H163" s="149" t="s">
        <v>452</v>
      </c>
    </row>
    <row r="164" spans="1:8" s="179" customFormat="1" ht="12.75">
      <c r="A164" s="236" t="s">
        <v>216</v>
      </c>
      <c r="B164" s="177" t="s">
        <v>453</v>
      </c>
      <c r="C164" s="261" t="s">
        <v>51</v>
      </c>
      <c r="D164" s="241">
        <v>3</v>
      </c>
      <c r="E164" s="242">
        <v>809.91</v>
      </c>
      <c r="F164" s="150">
        <f t="shared" si="10"/>
        <v>2429.73</v>
      </c>
      <c r="G164" s="197"/>
      <c r="H164" s="149" t="s">
        <v>454</v>
      </c>
    </row>
    <row r="165" spans="1:8" s="179" customFormat="1" ht="12.75">
      <c r="A165" s="236" t="s">
        <v>217</v>
      </c>
      <c r="B165" s="177" t="s">
        <v>456</v>
      </c>
      <c r="C165" s="261" t="s">
        <v>51</v>
      </c>
      <c r="D165" s="241">
        <v>3</v>
      </c>
      <c r="E165" s="242">
        <v>297.19</v>
      </c>
      <c r="F165" s="150">
        <f t="shared" si="10"/>
        <v>891.5699999999999</v>
      </c>
      <c r="G165" s="197"/>
      <c r="H165" s="149" t="s">
        <v>455</v>
      </c>
    </row>
    <row r="166" spans="1:8" s="179" customFormat="1" ht="12.75">
      <c r="A166" s="236" t="s">
        <v>218</v>
      </c>
      <c r="B166" s="177" t="s">
        <v>486</v>
      </c>
      <c r="C166" s="239" t="s">
        <v>1</v>
      </c>
      <c r="D166" s="241">
        <v>2.13</v>
      </c>
      <c r="E166" s="242">
        <v>469.11</v>
      </c>
      <c r="F166" s="150">
        <f t="shared" si="10"/>
        <v>999.2043</v>
      </c>
      <c r="G166" s="197"/>
      <c r="H166" s="149" t="s">
        <v>131</v>
      </c>
    </row>
    <row r="167" spans="1:8" s="179" customFormat="1" ht="25.5">
      <c r="A167" s="236" t="s">
        <v>219</v>
      </c>
      <c r="B167" s="177" t="s">
        <v>460</v>
      </c>
      <c r="C167" s="261" t="s">
        <v>51</v>
      </c>
      <c r="D167" s="241">
        <v>1</v>
      </c>
      <c r="E167" s="242">
        <v>282.57</v>
      </c>
      <c r="F167" s="150">
        <f t="shared" si="10"/>
        <v>282.57</v>
      </c>
      <c r="G167" s="197"/>
      <c r="H167" s="149" t="s">
        <v>459</v>
      </c>
    </row>
    <row r="168" spans="1:8" s="179" customFormat="1" ht="12.75">
      <c r="A168" s="236" t="s">
        <v>220</v>
      </c>
      <c r="B168" s="177" t="s">
        <v>484</v>
      </c>
      <c r="C168" s="261" t="s">
        <v>51</v>
      </c>
      <c r="D168" s="241">
        <v>10</v>
      </c>
      <c r="E168" s="242">
        <v>559.37</v>
      </c>
      <c r="F168" s="150">
        <f aca="true" t="shared" si="11" ref="F168:F174">D168*E168</f>
        <v>5593.7</v>
      </c>
      <c r="G168" s="197"/>
      <c r="H168" s="149" t="s">
        <v>233</v>
      </c>
    </row>
    <row r="169" spans="1:8" s="179" customFormat="1" ht="12.75">
      <c r="A169" s="236" t="s">
        <v>221</v>
      </c>
      <c r="B169" s="177" t="s">
        <v>485</v>
      </c>
      <c r="C169" s="239" t="s">
        <v>2</v>
      </c>
      <c r="D169" s="241">
        <v>8.4</v>
      </c>
      <c r="E169" s="242">
        <v>337.52</v>
      </c>
      <c r="F169" s="150">
        <f t="shared" si="11"/>
        <v>2835.168</v>
      </c>
      <c r="G169" s="197"/>
      <c r="H169" s="149" t="s">
        <v>234</v>
      </c>
    </row>
    <row r="170" spans="1:8" s="179" customFormat="1" ht="12.75">
      <c r="A170" s="236" t="s">
        <v>222</v>
      </c>
      <c r="B170" s="177" t="s">
        <v>486</v>
      </c>
      <c r="C170" s="239" t="s">
        <v>1</v>
      </c>
      <c r="D170" s="241">
        <v>2.7</v>
      </c>
      <c r="E170" s="242">
        <v>469.11</v>
      </c>
      <c r="F170" s="150">
        <f t="shared" si="11"/>
        <v>1266.5970000000002</v>
      </c>
      <c r="G170" s="197"/>
      <c r="H170" s="149" t="s">
        <v>131</v>
      </c>
    </row>
    <row r="171" spans="1:8" s="179" customFormat="1" ht="12.75">
      <c r="A171" s="236" t="s">
        <v>223</v>
      </c>
      <c r="B171" s="265" t="s">
        <v>235</v>
      </c>
      <c r="C171" s="261" t="s">
        <v>51</v>
      </c>
      <c r="D171" s="240">
        <v>2</v>
      </c>
      <c r="E171" s="242">
        <v>326.35</v>
      </c>
      <c r="F171" s="242">
        <f t="shared" si="11"/>
        <v>652.7</v>
      </c>
      <c r="G171" s="203"/>
      <c r="H171" s="234" t="s">
        <v>157</v>
      </c>
    </row>
    <row r="172" spans="1:8" s="179" customFormat="1" ht="12.75">
      <c r="A172" s="281" t="s">
        <v>224</v>
      </c>
      <c r="B172" s="296" t="s">
        <v>457</v>
      </c>
      <c r="C172" s="297" t="s">
        <v>51</v>
      </c>
      <c r="D172" s="294">
        <v>1</v>
      </c>
      <c r="E172" s="285">
        <v>103.5</v>
      </c>
      <c r="F172" s="285">
        <f t="shared" si="11"/>
        <v>103.5</v>
      </c>
      <c r="G172" s="295"/>
      <c r="H172" s="298" t="s">
        <v>458</v>
      </c>
    </row>
    <row r="173" spans="1:8" s="179" customFormat="1" ht="12.75">
      <c r="A173" s="236" t="s">
        <v>225</v>
      </c>
      <c r="B173" s="265" t="s">
        <v>461</v>
      </c>
      <c r="C173" s="261" t="s">
        <v>51</v>
      </c>
      <c r="D173" s="240">
        <v>5</v>
      </c>
      <c r="E173" s="242">
        <v>83.08</v>
      </c>
      <c r="F173" s="242">
        <f t="shared" si="11"/>
        <v>415.4</v>
      </c>
      <c r="G173" s="203"/>
      <c r="H173" s="234" t="s">
        <v>462</v>
      </c>
    </row>
    <row r="174" spans="1:8" s="179" customFormat="1" ht="12.75">
      <c r="A174" s="236" t="s">
        <v>226</v>
      </c>
      <c r="B174" s="265" t="s">
        <v>478</v>
      </c>
      <c r="C174" s="261" t="s">
        <v>51</v>
      </c>
      <c r="D174" s="240">
        <v>2</v>
      </c>
      <c r="E174" s="242">
        <v>37.68</v>
      </c>
      <c r="F174" s="242">
        <f t="shared" si="11"/>
        <v>75.36</v>
      </c>
      <c r="G174" s="203"/>
      <c r="H174" s="234" t="s">
        <v>479</v>
      </c>
    </row>
    <row r="175" spans="1:8" s="179" customFormat="1" ht="12.75">
      <c r="A175" s="236" t="s">
        <v>474</v>
      </c>
      <c r="B175" s="177" t="s">
        <v>509</v>
      </c>
      <c r="C175" s="261" t="s">
        <v>51</v>
      </c>
      <c r="D175" s="241">
        <v>5</v>
      </c>
      <c r="E175" s="242">
        <v>467.55</v>
      </c>
      <c r="F175" s="150">
        <f>D175*E175</f>
        <v>2337.75</v>
      </c>
      <c r="G175" s="197"/>
      <c r="H175" s="149" t="s">
        <v>236</v>
      </c>
    </row>
    <row r="176" spans="1:8" s="179" customFormat="1" ht="12.75">
      <c r="A176" s="236" t="s">
        <v>227</v>
      </c>
      <c r="B176" s="177" t="s">
        <v>471</v>
      </c>
      <c r="C176" s="261" t="s">
        <v>51</v>
      </c>
      <c r="D176" s="241">
        <v>12</v>
      </c>
      <c r="E176" s="242">
        <v>78.21</v>
      </c>
      <c r="F176" s="150">
        <f aca="true" t="shared" si="12" ref="F176:F185">D176*E176</f>
        <v>938.52</v>
      </c>
      <c r="G176" s="197"/>
      <c r="H176" s="149" t="s">
        <v>472</v>
      </c>
    </row>
    <row r="177" spans="1:8" s="179" customFormat="1" ht="12.75">
      <c r="A177" s="236" t="s">
        <v>228</v>
      </c>
      <c r="B177" s="177" t="s">
        <v>476</v>
      </c>
      <c r="C177" s="261" t="s">
        <v>51</v>
      </c>
      <c r="D177" s="241">
        <v>5</v>
      </c>
      <c r="E177" s="242">
        <v>78.21</v>
      </c>
      <c r="F177" s="150">
        <f t="shared" si="12"/>
        <v>391.04999999999995</v>
      </c>
      <c r="G177" s="197"/>
      <c r="H177" s="149" t="s">
        <v>473</v>
      </c>
    </row>
    <row r="178" spans="1:8" s="179" customFormat="1" ht="12.75">
      <c r="A178" s="236" t="s">
        <v>229</v>
      </c>
      <c r="B178" s="177" t="s">
        <v>475</v>
      </c>
      <c r="C178" s="261" t="s">
        <v>51</v>
      </c>
      <c r="D178" s="241">
        <v>5</v>
      </c>
      <c r="E178" s="242">
        <v>75.56</v>
      </c>
      <c r="F178" s="150">
        <f t="shared" si="12"/>
        <v>377.8</v>
      </c>
      <c r="G178" s="197"/>
      <c r="H178" s="149" t="s">
        <v>477</v>
      </c>
    </row>
    <row r="179" spans="1:8" s="179" customFormat="1" ht="12.75">
      <c r="A179" s="236" t="s">
        <v>230</v>
      </c>
      <c r="B179" s="177" t="s">
        <v>489</v>
      </c>
      <c r="C179" s="261" t="s">
        <v>51</v>
      </c>
      <c r="D179" s="241">
        <v>5</v>
      </c>
      <c r="E179" s="242">
        <v>39.08</v>
      </c>
      <c r="F179" s="150">
        <f t="shared" si="12"/>
        <v>195.39999999999998</v>
      </c>
      <c r="G179" s="197"/>
      <c r="H179" s="149" t="s">
        <v>490</v>
      </c>
    </row>
    <row r="180" spans="1:8" s="179" customFormat="1" ht="12.75">
      <c r="A180" s="236" t="s">
        <v>231</v>
      </c>
      <c r="B180" s="177" t="s">
        <v>487</v>
      </c>
      <c r="C180" s="261" t="s">
        <v>51</v>
      </c>
      <c r="D180" s="241">
        <v>5</v>
      </c>
      <c r="E180" s="242">
        <v>52.26</v>
      </c>
      <c r="F180" s="150">
        <f t="shared" si="12"/>
        <v>261.3</v>
      </c>
      <c r="G180" s="197"/>
      <c r="H180" s="149" t="s">
        <v>488</v>
      </c>
    </row>
    <row r="181" spans="1:8" s="179" customFormat="1" ht="12.75">
      <c r="A181" s="236" t="s">
        <v>232</v>
      </c>
      <c r="B181" s="177" t="s">
        <v>491</v>
      </c>
      <c r="C181" s="261" t="s">
        <v>51</v>
      </c>
      <c r="D181" s="241">
        <v>3</v>
      </c>
      <c r="E181" s="242">
        <v>366.8</v>
      </c>
      <c r="F181" s="150">
        <f t="shared" si="12"/>
        <v>1100.4</v>
      </c>
      <c r="G181" s="197"/>
      <c r="H181" s="149" t="s">
        <v>500</v>
      </c>
    </row>
    <row r="182" spans="1:8" s="179" customFormat="1" ht="12.75">
      <c r="A182" s="236" t="s">
        <v>480</v>
      </c>
      <c r="B182" s="177" t="s">
        <v>492</v>
      </c>
      <c r="C182" s="261" t="s">
        <v>51</v>
      </c>
      <c r="D182" s="241">
        <v>2</v>
      </c>
      <c r="E182" s="242">
        <v>387.42</v>
      </c>
      <c r="F182" s="150">
        <f t="shared" si="12"/>
        <v>774.84</v>
      </c>
      <c r="G182" s="197"/>
      <c r="H182" s="149" t="s">
        <v>498</v>
      </c>
    </row>
    <row r="183" spans="1:8" s="179" customFormat="1" ht="12.75">
      <c r="A183" s="236" t="s">
        <v>481</v>
      </c>
      <c r="B183" s="177" t="s">
        <v>493</v>
      </c>
      <c r="C183" s="261" t="s">
        <v>51</v>
      </c>
      <c r="D183" s="241">
        <v>4</v>
      </c>
      <c r="E183" s="242">
        <v>401.14</v>
      </c>
      <c r="F183" s="150">
        <f t="shared" si="12"/>
        <v>1604.56</v>
      </c>
      <c r="G183" s="197"/>
      <c r="H183" s="149" t="s">
        <v>499</v>
      </c>
    </row>
    <row r="184" spans="1:8" s="179" customFormat="1" ht="12.75">
      <c r="A184" s="236" t="s">
        <v>482</v>
      </c>
      <c r="B184" s="177" t="s">
        <v>494</v>
      </c>
      <c r="C184" s="261" t="s">
        <v>51</v>
      </c>
      <c r="D184" s="241">
        <v>1</v>
      </c>
      <c r="E184" s="242">
        <v>694.02</v>
      </c>
      <c r="F184" s="150">
        <f t="shared" si="12"/>
        <v>694.02</v>
      </c>
      <c r="G184" s="197"/>
      <c r="H184" s="149" t="s">
        <v>497</v>
      </c>
    </row>
    <row r="185" spans="1:8" s="179" customFormat="1" ht="12.75">
      <c r="A185" s="236" t="s">
        <v>483</v>
      </c>
      <c r="B185" s="177" t="s">
        <v>495</v>
      </c>
      <c r="C185" s="261" t="s">
        <v>51</v>
      </c>
      <c r="D185" s="241">
        <v>1</v>
      </c>
      <c r="E185" s="242">
        <v>1196.52</v>
      </c>
      <c r="F185" s="150">
        <f t="shared" si="12"/>
        <v>1196.52</v>
      </c>
      <c r="G185" s="197"/>
      <c r="H185" s="149" t="s">
        <v>496</v>
      </c>
    </row>
    <row r="186" spans="1:8" s="179" customFormat="1" ht="12.75">
      <c r="A186" s="195"/>
      <c r="B186" s="189"/>
      <c r="C186" s="201"/>
      <c r="D186" s="197"/>
      <c r="E186" s="198"/>
      <c r="F186" s="191"/>
      <c r="G186" s="197"/>
      <c r="H186" s="188"/>
    </row>
    <row r="187" spans="1:8" s="3" customFormat="1" ht="12" customHeight="1">
      <c r="A187" s="258" t="s">
        <v>237</v>
      </c>
      <c r="B187" s="5" t="s">
        <v>238</v>
      </c>
      <c r="C187" s="122"/>
      <c r="D187" s="105"/>
      <c r="E187" s="194"/>
      <c r="F187" s="109"/>
      <c r="G187" s="254">
        <f>SUM(F188:F193)</f>
        <v>3206.834</v>
      </c>
      <c r="H187" s="102"/>
    </row>
    <row r="188" spans="1:8" s="179" customFormat="1" ht="12.75">
      <c r="A188" s="236" t="s">
        <v>239</v>
      </c>
      <c r="B188" s="177" t="s">
        <v>559</v>
      </c>
      <c r="C188" s="261" t="s">
        <v>51</v>
      </c>
      <c r="D188" s="241">
        <v>1</v>
      </c>
      <c r="E188" s="242">
        <v>2440.25</v>
      </c>
      <c r="F188" s="150">
        <f aca="true" t="shared" si="13" ref="F188:F193">D188*E188</f>
        <v>2440.25</v>
      </c>
      <c r="G188" s="197"/>
      <c r="H188" s="149" t="s">
        <v>242</v>
      </c>
    </row>
    <row r="189" spans="1:8" s="179" customFormat="1" ht="12.75">
      <c r="A189" s="236" t="s">
        <v>240</v>
      </c>
      <c r="B189" s="177" t="s">
        <v>566</v>
      </c>
      <c r="C189" s="261" t="s">
        <v>2</v>
      </c>
      <c r="D189" s="241">
        <v>0.4</v>
      </c>
      <c r="E189" s="242">
        <v>84.26</v>
      </c>
      <c r="F189" s="150">
        <f t="shared" si="13"/>
        <v>33.704</v>
      </c>
      <c r="G189" s="197"/>
      <c r="H189" s="149" t="s">
        <v>567</v>
      </c>
    </row>
    <row r="190" spans="1:8" s="179" customFormat="1" ht="12.75">
      <c r="A190" s="236" t="s">
        <v>241</v>
      </c>
      <c r="B190" s="177" t="s">
        <v>561</v>
      </c>
      <c r="C190" s="261" t="s">
        <v>51</v>
      </c>
      <c r="D190" s="241">
        <v>1</v>
      </c>
      <c r="E190" s="242">
        <v>42.74</v>
      </c>
      <c r="F190" s="150">
        <f t="shared" si="13"/>
        <v>42.74</v>
      </c>
      <c r="G190" s="197"/>
      <c r="H190" s="149" t="s">
        <v>562</v>
      </c>
    </row>
    <row r="191" spans="1:8" s="179" customFormat="1" ht="12.75">
      <c r="A191" s="236" t="s">
        <v>552</v>
      </c>
      <c r="B191" s="177" t="s">
        <v>555</v>
      </c>
      <c r="C191" s="261" t="s">
        <v>51</v>
      </c>
      <c r="D191" s="241">
        <v>8</v>
      </c>
      <c r="E191" s="242">
        <v>34.34</v>
      </c>
      <c r="F191" s="150">
        <f t="shared" si="13"/>
        <v>274.72</v>
      </c>
      <c r="G191" s="197"/>
      <c r="H191" s="149" t="s">
        <v>557</v>
      </c>
    </row>
    <row r="192" spans="1:8" s="179" customFormat="1" ht="12.75">
      <c r="A192" s="236" t="s">
        <v>553</v>
      </c>
      <c r="B192" s="177" t="s">
        <v>556</v>
      </c>
      <c r="C192" s="261" t="s">
        <v>51</v>
      </c>
      <c r="D192" s="241">
        <v>8</v>
      </c>
      <c r="E192" s="242">
        <v>26.71</v>
      </c>
      <c r="F192" s="150">
        <f t="shared" si="13"/>
        <v>213.68</v>
      </c>
      <c r="G192" s="197"/>
      <c r="H192" s="149" t="s">
        <v>243</v>
      </c>
    </row>
    <row r="193" spans="1:8" s="179" customFormat="1" ht="12.75">
      <c r="A193" s="236" t="s">
        <v>554</v>
      </c>
      <c r="B193" s="177" t="s">
        <v>560</v>
      </c>
      <c r="C193" s="261" t="s">
        <v>51</v>
      </c>
      <c r="D193" s="241">
        <v>1</v>
      </c>
      <c r="E193" s="242">
        <v>201.74</v>
      </c>
      <c r="F193" s="150">
        <f t="shared" si="13"/>
        <v>201.74</v>
      </c>
      <c r="G193" s="197"/>
      <c r="H193" s="149" t="s">
        <v>558</v>
      </c>
    </row>
    <row r="194" spans="1:8" s="179" customFormat="1" ht="12.75">
      <c r="A194" s="195"/>
      <c r="B194" s="189"/>
      <c r="C194" s="205"/>
      <c r="D194" s="197"/>
      <c r="E194" s="198"/>
      <c r="F194" s="191"/>
      <c r="G194" s="197"/>
      <c r="H194" s="188"/>
    </row>
    <row r="195" spans="1:8" s="3" customFormat="1" ht="12" customHeight="1">
      <c r="A195" s="258" t="s">
        <v>244</v>
      </c>
      <c r="B195" s="5" t="s">
        <v>94</v>
      </c>
      <c r="C195" s="122"/>
      <c r="D195" s="105"/>
      <c r="E195" s="194"/>
      <c r="F195" s="109"/>
      <c r="G195" s="254">
        <f>SUM(F196:F199)</f>
        <v>18388.7496</v>
      </c>
      <c r="H195" s="102"/>
    </row>
    <row r="196" spans="1:8" s="179" customFormat="1" ht="12.75">
      <c r="A196" s="236" t="s">
        <v>245</v>
      </c>
      <c r="B196" s="177" t="s">
        <v>533</v>
      </c>
      <c r="C196" s="261" t="s">
        <v>1</v>
      </c>
      <c r="D196" s="240">
        <v>789.33</v>
      </c>
      <c r="E196" s="242">
        <v>2.86</v>
      </c>
      <c r="F196" s="150">
        <f>D196*E196</f>
        <v>2257.4838</v>
      </c>
      <c r="G196" s="197"/>
      <c r="H196" s="149" t="s">
        <v>536</v>
      </c>
    </row>
    <row r="197" spans="1:8" s="179" customFormat="1" ht="12.75">
      <c r="A197" s="236" t="s">
        <v>246</v>
      </c>
      <c r="B197" s="177" t="s">
        <v>532</v>
      </c>
      <c r="C197" s="261" t="s">
        <v>1</v>
      </c>
      <c r="D197" s="241">
        <v>157.89</v>
      </c>
      <c r="E197" s="242">
        <v>3.32</v>
      </c>
      <c r="F197" s="150">
        <f>D197*E197</f>
        <v>524.1947999999999</v>
      </c>
      <c r="G197" s="197"/>
      <c r="H197" s="149" t="s">
        <v>537</v>
      </c>
    </row>
    <row r="198" spans="1:8" s="179" customFormat="1" ht="12.75">
      <c r="A198" s="236" t="s">
        <v>247</v>
      </c>
      <c r="B198" s="177" t="s">
        <v>534</v>
      </c>
      <c r="C198" s="261" t="s">
        <v>1</v>
      </c>
      <c r="D198" s="240">
        <v>789.33</v>
      </c>
      <c r="E198" s="242">
        <v>16.12</v>
      </c>
      <c r="F198" s="150">
        <f>D198*E198</f>
        <v>12723.999600000001</v>
      </c>
      <c r="G198" s="197"/>
      <c r="H198" s="149" t="s">
        <v>538</v>
      </c>
    </row>
    <row r="199" spans="1:8" s="179" customFormat="1" ht="12.75">
      <c r="A199" s="236" t="s">
        <v>248</v>
      </c>
      <c r="B199" s="177" t="s">
        <v>535</v>
      </c>
      <c r="C199" s="261" t="s">
        <v>1</v>
      </c>
      <c r="D199" s="241">
        <v>157.89</v>
      </c>
      <c r="E199" s="242">
        <v>18.26</v>
      </c>
      <c r="F199" s="150">
        <f>D199*E199</f>
        <v>2883.0714</v>
      </c>
      <c r="G199" s="197"/>
      <c r="H199" s="149" t="s">
        <v>539</v>
      </c>
    </row>
    <row r="200" spans="1:8" s="3" customFormat="1" ht="12.75">
      <c r="A200" s="120"/>
      <c r="B200" s="108"/>
      <c r="C200" s="122"/>
      <c r="D200" s="105"/>
      <c r="E200" s="194"/>
      <c r="F200" s="109"/>
      <c r="G200" s="105"/>
      <c r="H200" s="107"/>
    </row>
    <row r="201" spans="1:8" s="3" customFormat="1" ht="12" customHeight="1">
      <c r="A201" s="258" t="s">
        <v>249</v>
      </c>
      <c r="B201" s="5" t="s">
        <v>252</v>
      </c>
      <c r="C201" s="122"/>
      <c r="D201" s="105"/>
      <c r="E201" s="194"/>
      <c r="F201" s="109"/>
      <c r="G201" s="254">
        <f>SUM(F202:F203)</f>
        <v>5751.7327</v>
      </c>
      <c r="H201" s="102"/>
    </row>
    <row r="202" spans="1:8" s="179" customFormat="1" ht="12.75">
      <c r="A202" s="236" t="s">
        <v>250</v>
      </c>
      <c r="B202" s="177" t="s">
        <v>563</v>
      </c>
      <c r="C202" s="239" t="s">
        <v>2</v>
      </c>
      <c r="D202" s="240">
        <v>42.76</v>
      </c>
      <c r="E202" s="242">
        <v>112.59</v>
      </c>
      <c r="F202" s="150">
        <f>D202*E202</f>
        <v>4814.3484</v>
      </c>
      <c r="G202" s="197"/>
      <c r="H202" s="149" t="s">
        <v>564</v>
      </c>
    </row>
    <row r="203" spans="1:8" s="179" customFormat="1" ht="12.75">
      <c r="A203" s="236" t="s">
        <v>251</v>
      </c>
      <c r="B203" s="177" t="s">
        <v>568</v>
      </c>
      <c r="C203" s="239" t="s">
        <v>1</v>
      </c>
      <c r="D203" s="241">
        <v>348.47</v>
      </c>
      <c r="E203" s="242">
        <v>2.69</v>
      </c>
      <c r="F203" s="150">
        <f>D203*E203</f>
        <v>937.3843</v>
      </c>
      <c r="G203" s="197"/>
      <c r="H203" s="149" t="s">
        <v>253</v>
      </c>
    </row>
    <row r="204" spans="1:8" s="3" customFormat="1" ht="13.5" thickBot="1">
      <c r="A204" s="120"/>
      <c r="B204" s="108"/>
      <c r="C204" s="201"/>
      <c r="D204" s="105"/>
      <c r="E204" s="194"/>
      <c r="F204" s="109"/>
      <c r="G204" s="105"/>
      <c r="H204" s="206"/>
    </row>
    <row r="205" spans="1:8" s="3" customFormat="1" ht="16.5" thickBot="1">
      <c r="A205" s="127"/>
      <c r="B205" s="262" t="s">
        <v>254</v>
      </c>
      <c r="C205" s="128"/>
      <c r="D205" s="129"/>
      <c r="E205" s="207"/>
      <c r="F205" s="130"/>
      <c r="G205" s="263">
        <f>SUM(G11:G204)</f>
        <v>632013.8308000001</v>
      </c>
      <c r="H205" s="131"/>
    </row>
    <row r="206" spans="1:8" s="3" customFormat="1" ht="15.75">
      <c r="A206" s="132"/>
      <c r="B206" s="208"/>
      <c r="C206" s="134"/>
      <c r="D206" s="135"/>
      <c r="E206" s="141"/>
      <c r="F206" s="142"/>
      <c r="G206" s="143"/>
      <c r="H206" s="88"/>
    </row>
    <row r="207" spans="1:8" s="3" customFormat="1" ht="7.5" customHeight="1" thickBot="1">
      <c r="A207" s="132"/>
      <c r="B207" s="133"/>
      <c r="C207" s="134"/>
      <c r="D207" s="135" t="s">
        <v>5</v>
      </c>
      <c r="E207" s="136"/>
      <c r="F207" s="135" t="s">
        <v>5</v>
      </c>
      <c r="G207" s="136" t="s">
        <v>5</v>
      </c>
      <c r="H207" s="137"/>
    </row>
    <row r="208" spans="1:8" s="3" customFormat="1" ht="12.75">
      <c r="A208" s="209"/>
      <c r="B208" s="210"/>
      <c r="C208" s="211"/>
      <c r="D208" s="212"/>
      <c r="E208" s="213"/>
      <c r="F208" s="214"/>
      <c r="G208" s="215"/>
      <c r="H208" s="216"/>
    </row>
    <row r="209" spans="1:8" s="3" customFormat="1" ht="12.75">
      <c r="A209" s="218"/>
      <c r="B209" s="133"/>
      <c r="C209" s="134"/>
      <c r="D209" s="219"/>
      <c r="E209" s="217"/>
      <c r="F209" s="135"/>
      <c r="G209" s="136"/>
      <c r="H209" s="220"/>
    </row>
    <row r="210" spans="1:8" s="3" customFormat="1" ht="6.75" customHeight="1">
      <c r="A210" s="218"/>
      <c r="B210" s="133"/>
      <c r="C210" s="134"/>
      <c r="D210" s="219"/>
      <c r="E210" s="217"/>
      <c r="F210" s="135"/>
      <c r="G210" s="136"/>
      <c r="H210" s="220"/>
    </row>
    <row r="211" spans="1:8" s="3" customFormat="1" ht="12.75">
      <c r="A211" s="221"/>
      <c r="B211" s="88"/>
      <c r="C211" s="134"/>
      <c r="D211" s="219"/>
      <c r="E211" s="88"/>
      <c r="F211" s="135"/>
      <c r="G211" s="136"/>
      <c r="H211" s="220"/>
    </row>
    <row r="212" spans="1:8" s="3" customFormat="1" ht="12.75">
      <c r="A212" s="221"/>
      <c r="B212" s="15" t="s">
        <v>61</v>
      </c>
      <c r="C212" s="11"/>
      <c r="D212" s="12"/>
      <c r="E212" s="13" t="s">
        <v>62</v>
      </c>
      <c r="F212" s="14"/>
      <c r="G212" s="136"/>
      <c r="H212" s="220"/>
    </row>
    <row r="213" spans="1:8" s="3" customFormat="1" ht="12.75">
      <c r="A213" s="221"/>
      <c r="B213" s="15" t="s">
        <v>90</v>
      </c>
      <c r="C213" s="11"/>
      <c r="D213" s="12"/>
      <c r="E213" s="15" t="s">
        <v>16</v>
      </c>
      <c r="F213" s="14"/>
      <c r="G213" s="136"/>
      <c r="H213" s="220"/>
    </row>
    <row r="214" spans="1:8" s="3" customFormat="1" ht="13.5" thickBot="1">
      <c r="A214" s="222"/>
      <c r="B214" s="16" t="s">
        <v>82</v>
      </c>
      <c r="C214" s="8"/>
      <c r="D214" s="17"/>
      <c r="E214" s="8" t="s">
        <v>73</v>
      </c>
      <c r="F214" s="9"/>
      <c r="G214" s="223"/>
      <c r="H214" s="224"/>
    </row>
    <row r="215" spans="1:10" s="3" customFormat="1" ht="12.75">
      <c r="A215" s="15"/>
      <c r="B215" s="10"/>
      <c r="C215" s="11"/>
      <c r="D215" s="12"/>
      <c r="E215" s="15"/>
      <c r="F215" s="14"/>
      <c r="G215" s="18"/>
      <c r="H215" s="4"/>
      <c r="I215" s="4"/>
      <c r="J215" s="4"/>
    </row>
    <row r="216" spans="1:10" s="3" customFormat="1" ht="12.75">
      <c r="A216" s="15"/>
      <c r="B216" s="10"/>
      <c r="C216" s="11"/>
      <c r="D216" s="12"/>
      <c r="E216" s="15"/>
      <c r="F216" s="14"/>
      <c r="G216" s="18"/>
      <c r="H216" s="4"/>
      <c r="I216" s="4"/>
      <c r="J216" s="4"/>
    </row>
    <row r="217" spans="2:3" s="3" customFormat="1" ht="12.75">
      <c r="B217" s="4"/>
      <c r="C217" s="4"/>
    </row>
    <row r="218" spans="2:3" s="3" customFormat="1" ht="12.75">
      <c r="B218" s="4"/>
      <c r="C218" s="4"/>
    </row>
    <row r="219" spans="1:8" ht="12.75">
      <c r="A219" s="138"/>
      <c r="B219" s="139"/>
      <c r="C219" s="139"/>
      <c r="D219" s="138"/>
      <c r="E219" s="138"/>
      <c r="F219" s="138"/>
      <c r="G219" s="138"/>
      <c r="H219" s="138"/>
    </row>
    <row r="220" spans="1:8" ht="12.75">
      <c r="A220" s="138"/>
      <c r="B220" s="139"/>
      <c r="C220" s="139"/>
      <c r="D220" s="138"/>
      <c r="E220" s="138"/>
      <c r="F220" s="138"/>
      <c r="G220" s="138"/>
      <c r="H220" s="138"/>
    </row>
    <row r="221" spans="1:8" ht="12.75">
      <c r="A221" s="138"/>
      <c r="B221" s="139"/>
      <c r="C221" s="139"/>
      <c r="D221" s="138"/>
      <c r="E221" s="138"/>
      <c r="F221" s="138"/>
      <c r="G221" s="138"/>
      <c r="H221" s="138"/>
    </row>
    <row r="222" spans="2:10" s="19" customFormat="1" ht="12.75">
      <c r="B222" s="20"/>
      <c r="C222" s="20"/>
      <c r="H222" s="21"/>
      <c r="I222" s="21"/>
      <c r="J222" s="21"/>
    </row>
    <row r="223" spans="2:10" s="19" customFormat="1" ht="12.75">
      <c r="B223" s="20"/>
      <c r="C223" s="20"/>
      <c r="H223" s="21"/>
      <c r="I223" s="21"/>
      <c r="J223" s="21"/>
    </row>
    <row r="224" spans="2:10" s="19" customFormat="1" ht="12.75">
      <c r="B224" s="20"/>
      <c r="C224" s="20"/>
      <c r="H224" s="21"/>
      <c r="I224" s="21"/>
      <c r="J224" s="21"/>
    </row>
    <row r="225" spans="2:10" s="19" customFormat="1" ht="12.75">
      <c r="B225" s="20"/>
      <c r="C225" s="20"/>
      <c r="H225" s="21"/>
      <c r="I225" s="21"/>
      <c r="J225" s="21"/>
    </row>
    <row r="226" spans="2:10" s="19" customFormat="1" ht="12.75">
      <c r="B226" s="20"/>
      <c r="C226" s="20"/>
      <c r="H226" s="21"/>
      <c r="I226" s="21"/>
      <c r="J226" s="21"/>
    </row>
    <row r="227" spans="2:10" s="19" customFormat="1" ht="12.75">
      <c r="B227" s="20"/>
      <c r="C227" s="20"/>
      <c r="H227" s="21"/>
      <c r="I227" s="21"/>
      <c r="J227" s="21"/>
    </row>
    <row r="228" spans="2:10" s="19" customFormat="1" ht="12.75">
      <c r="B228" s="20"/>
      <c r="C228" s="20"/>
      <c r="H228" s="21"/>
      <c r="I228" s="21"/>
      <c r="J228" s="21"/>
    </row>
    <row r="229" spans="2:10" s="19" customFormat="1" ht="12.75">
      <c r="B229" s="20"/>
      <c r="C229" s="20"/>
      <c r="H229" s="21"/>
      <c r="I229" s="21"/>
      <c r="J229" s="21"/>
    </row>
    <row r="230" spans="2:10" s="19" customFormat="1" ht="12.75">
      <c r="B230" s="20"/>
      <c r="C230" s="20"/>
      <c r="H230" s="21"/>
      <c r="I230" s="21"/>
      <c r="J230" s="21"/>
    </row>
    <row r="231" spans="2:10" s="19" customFormat="1" ht="12.75">
      <c r="B231" s="20"/>
      <c r="C231" s="20"/>
      <c r="H231" s="21"/>
      <c r="I231" s="21"/>
      <c r="J231" s="21"/>
    </row>
    <row r="232" spans="2:10" s="19" customFormat="1" ht="12.75">
      <c r="B232" s="20"/>
      <c r="C232" s="20"/>
      <c r="H232" s="21"/>
      <c r="I232" s="21"/>
      <c r="J232" s="21"/>
    </row>
    <row r="233" spans="2:10" s="19" customFormat="1" ht="12.75">
      <c r="B233" s="20"/>
      <c r="C233" s="20"/>
      <c r="H233" s="21"/>
      <c r="I233" s="21"/>
      <c r="J233" s="21"/>
    </row>
    <row r="234" spans="2:10" s="19" customFormat="1" ht="12.75">
      <c r="B234" s="20"/>
      <c r="C234" s="20"/>
      <c r="H234" s="21"/>
      <c r="I234" s="21"/>
      <c r="J234" s="21"/>
    </row>
    <row r="235" spans="2:10" s="19" customFormat="1" ht="12.75">
      <c r="B235" s="20"/>
      <c r="C235" s="20"/>
      <c r="H235" s="21"/>
      <c r="I235" s="21"/>
      <c r="J235" s="21"/>
    </row>
    <row r="236" spans="2:10" s="19" customFormat="1" ht="12.75">
      <c r="B236" s="20"/>
      <c r="C236" s="20"/>
      <c r="H236" s="21"/>
      <c r="I236" s="21"/>
      <c r="J236" s="21"/>
    </row>
    <row r="237" spans="2:10" s="19" customFormat="1" ht="12.75">
      <c r="B237" s="20"/>
      <c r="C237" s="20"/>
      <c r="H237" s="21"/>
      <c r="I237" s="21"/>
      <c r="J237" s="21"/>
    </row>
    <row r="238" spans="2:10" s="19" customFormat="1" ht="12.75">
      <c r="B238" s="20"/>
      <c r="C238" s="20"/>
      <c r="H238" s="21"/>
      <c r="I238" s="21"/>
      <c r="J238" s="21"/>
    </row>
    <row r="239" spans="2:10" s="19" customFormat="1" ht="12.75">
      <c r="B239" s="20"/>
      <c r="C239" s="20"/>
      <c r="H239" s="21"/>
      <c r="I239" s="21"/>
      <c r="J239" s="21"/>
    </row>
    <row r="240" spans="2:10" s="19" customFormat="1" ht="12.75">
      <c r="B240" s="20"/>
      <c r="C240" s="20"/>
      <c r="H240" s="21"/>
      <c r="I240" s="21"/>
      <c r="J240" s="21"/>
    </row>
    <row r="241" spans="2:10" s="19" customFormat="1" ht="12.75">
      <c r="B241" s="20"/>
      <c r="C241" s="20"/>
      <c r="H241" s="21"/>
      <c r="I241" s="21"/>
      <c r="J241" s="21"/>
    </row>
    <row r="242" spans="2:10" s="19" customFormat="1" ht="12.75">
      <c r="B242" s="20"/>
      <c r="C242" s="20"/>
      <c r="H242" s="21"/>
      <c r="I242" s="21"/>
      <c r="J242" s="21"/>
    </row>
    <row r="243" spans="2:10" s="19" customFormat="1" ht="12.75">
      <c r="B243" s="20"/>
      <c r="C243" s="20"/>
      <c r="H243" s="21"/>
      <c r="I243" s="21"/>
      <c r="J243" s="21"/>
    </row>
    <row r="244" spans="2:10" s="19" customFormat="1" ht="12.75">
      <c r="B244" s="20"/>
      <c r="C244" s="20"/>
      <c r="H244" s="21"/>
      <c r="I244" s="21"/>
      <c r="J244" s="21"/>
    </row>
    <row r="245" spans="2:10" s="19" customFormat="1" ht="12.75">
      <c r="B245" s="20"/>
      <c r="C245" s="20"/>
      <c r="H245" s="21"/>
      <c r="I245" s="21"/>
      <c r="J245" s="21"/>
    </row>
    <row r="246" spans="2:10" s="19" customFormat="1" ht="12.75">
      <c r="B246" s="20"/>
      <c r="C246" s="20"/>
      <c r="H246" s="21"/>
      <c r="I246" s="21"/>
      <c r="J246" s="21"/>
    </row>
    <row r="247" spans="2:10" s="19" customFormat="1" ht="12.75">
      <c r="B247" s="20"/>
      <c r="C247" s="20"/>
      <c r="H247" s="21"/>
      <c r="I247" s="21"/>
      <c r="J247" s="21"/>
    </row>
    <row r="248" spans="2:10" s="19" customFormat="1" ht="12.75">
      <c r="B248" s="20"/>
      <c r="C248" s="20"/>
      <c r="H248" s="21"/>
      <c r="I248" s="21"/>
      <c r="J248" s="21"/>
    </row>
    <row r="249" spans="2:10" s="19" customFormat="1" ht="12.75">
      <c r="B249" s="20"/>
      <c r="C249" s="20"/>
      <c r="H249" s="21"/>
      <c r="I249" s="21"/>
      <c r="J249" s="21"/>
    </row>
    <row r="250" spans="2:10" s="19" customFormat="1" ht="12.75">
      <c r="B250" s="20"/>
      <c r="C250" s="20"/>
      <c r="H250" s="21"/>
      <c r="I250" s="21"/>
      <c r="J250" s="21"/>
    </row>
    <row r="251" spans="2:10" s="19" customFormat="1" ht="12.75">
      <c r="B251" s="20"/>
      <c r="C251" s="20"/>
      <c r="H251" s="21"/>
      <c r="I251" s="21"/>
      <c r="J251" s="21"/>
    </row>
    <row r="252" spans="2:10" s="19" customFormat="1" ht="12.75">
      <c r="B252" s="20"/>
      <c r="C252" s="20"/>
      <c r="H252" s="21"/>
      <c r="I252" s="21"/>
      <c r="J252" s="21"/>
    </row>
    <row r="253" spans="2:10" s="19" customFormat="1" ht="12.75">
      <c r="B253" s="20"/>
      <c r="C253" s="20"/>
      <c r="H253" s="21"/>
      <c r="I253" s="21"/>
      <c r="J253" s="21"/>
    </row>
    <row r="254" spans="2:10" s="19" customFormat="1" ht="12.75">
      <c r="B254" s="20"/>
      <c r="C254" s="20"/>
      <c r="H254" s="21"/>
      <c r="I254" s="21"/>
      <c r="J254" s="21"/>
    </row>
    <row r="255" spans="2:10" s="19" customFormat="1" ht="12.75">
      <c r="B255" s="20"/>
      <c r="C255" s="20"/>
      <c r="H255" s="21"/>
      <c r="I255" s="21"/>
      <c r="J255" s="21"/>
    </row>
    <row r="256" spans="2:10" s="19" customFormat="1" ht="12.75">
      <c r="B256" s="20"/>
      <c r="C256" s="20"/>
      <c r="H256" s="21"/>
      <c r="I256" s="21"/>
      <c r="J256" s="21"/>
    </row>
    <row r="257" spans="2:10" s="19" customFormat="1" ht="12.75">
      <c r="B257" s="20"/>
      <c r="C257" s="20"/>
      <c r="H257" s="21"/>
      <c r="I257" s="21"/>
      <c r="J257" s="21"/>
    </row>
    <row r="258" spans="2:10" s="19" customFormat="1" ht="12.75">
      <c r="B258" s="20"/>
      <c r="C258" s="20"/>
      <c r="H258" s="21"/>
      <c r="I258" s="21"/>
      <c r="J258" s="21"/>
    </row>
    <row r="259" spans="2:10" s="19" customFormat="1" ht="12.75">
      <c r="B259" s="20"/>
      <c r="C259" s="20"/>
      <c r="H259" s="21"/>
      <c r="I259" s="21"/>
      <c r="J259" s="21"/>
    </row>
    <row r="260" spans="2:10" s="19" customFormat="1" ht="12.75">
      <c r="B260" s="20"/>
      <c r="C260" s="20"/>
      <c r="H260" s="21"/>
      <c r="I260" s="21"/>
      <c r="J260" s="21"/>
    </row>
    <row r="261" spans="2:10" s="19" customFormat="1" ht="12.75">
      <c r="B261" s="20"/>
      <c r="C261" s="20"/>
      <c r="H261" s="21"/>
      <c r="I261" s="21"/>
      <c r="J261" s="21"/>
    </row>
    <row r="262" spans="2:10" s="19" customFormat="1" ht="12.75">
      <c r="B262" s="20"/>
      <c r="C262" s="20"/>
      <c r="H262" s="21"/>
      <c r="I262" s="21"/>
      <c r="J262" s="21"/>
    </row>
    <row r="263" spans="2:10" s="19" customFormat="1" ht="12.75">
      <c r="B263" s="20"/>
      <c r="C263" s="20"/>
      <c r="H263" s="21"/>
      <c r="I263" s="21"/>
      <c r="J263" s="21"/>
    </row>
    <row r="264" spans="2:10" s="19" customFormat="1" ht="12.75">
      <c r="B264" s="20"/>
      <c r="C264" s="20"/>
      <c r="H264" s="21"/>
      <c r="I264" s="21"/>
      <c r="J264" s="21"/>
    </row>
    <row r="265" spans="2:10" s="19" customFormat="1" ht="12.75">
      <c r="B265" s="20"/>
      <c r="C265" s="20"/>
      <c r="H265" s="21"/>
      <c r="I265" s="21"/>
      <c r="J265" s="21"/>
    </row>
    <row r="266" spans="2:10" s="19" customFormat="1" ht="12.75">
      <c r="B266" s="20"/>
      <c r="C266" s="20"/>
      <c r="H266" s="21"/>
      <c r="I266" s="21"/>
      <c r="J266" s="21"/>
    </row>
    <row r="267" spans="2:10" s="19" customFormat="1" ht="12.75">
      <c r="B267" s="20"/>
      <c r="C267" s="20"/>
      <c r="H267" s="21"/>
      <c r="I267" s="21"/>
      <c r="J267" s="21"/>
    </row>
    <row r="268" spans="2:10" s="19" customFormat="1" ht="12.75">
      <c r="B268" s="20"/>
      <c r="C268" s="20"/>
      <c r="H268" s="21"/>
      <c r="I268" s="21"/>
      <c r="J268" s="21"/>
    </row>
    <row r="269" spans="2:10" s="19" customFormat="1" ht="12.75">
      <c r="B269" s="20"/>
      <c r="C269" s="20"/>
      <c r="H269" s="21"/>
      <c r="I269" s="21"/>
      <c r="J269" s="21"/>
    </row>
    <row r="270" spans="2:10" s="19" customFormat="1" ht="12.75">
      <c r="B270" s="20"/>
      <c r="C270" s="20"/>
      <c r="H270" s="21"/>
      <c r="I270" s="21"/>
      <c r="J270" s="21"/>
    </row>
    <row r="271" spans="2:10" s="19" customFormat="1" ht="12.75">
      <c r="B271" s="20"/>
      <c r="C271" s="20"/>
      <c r="H271" s="21"/>
      <c r="I271" s="21"/>
      <c r="J271" s="21"/>
    </row>
    <row r="272" spans="2:10" s="19" customFormat="1" ht="12.75">
      <c r="B272" s="20"/>
      <c r="C272" s="20"/>
      <c r="H272" s="21"/>
      <c r="I272" s="21"/>
      <c r="J272" s="21"/>
    </row>
    <row r="273" spans="2:10" s="19" customFormat="1" ht="12.75">
      <c r="B273" s="20"/>
      <c r="C273" s="20"/>
      <c r="H273" s="21"/>
      <c r="I273" s="21"/>
      <c r="J273" s="21"/>
    </row>
    <row r="274" spans="2:10" s="19" customFormat="1" ht="12.75">
      <c r="B274" s="20"/>
      <c r="C274" s="20"/>
      <c r="H274" s="21"/>
      <c r="I274" s="21"/>
      <c r="J274" s="21"/>
    </row>
    <row r="275" spans="2:10" s="19" customFormat="1" ht="12.75">
      <c r="B275" s="20"/>
      <c r="C275" s="20"/>
      <c r="H275" s="21"/>
      <c r="I275" s="21"/>
      <c r="J275" s="21"/>
    </row>
    <row r="276" spans="2:10" s="19" customFormat="1" ht="12.75">
      <c r="B276" s="20"/>
      <c r="C276" s="20"/>
      <c r="H276" s="21"/>
      <c r="I276" s="21"/>
      <c r="J276" s="21"/>
    </row>
    <row r="277" spans="2:10" s="19" customFormat="1" ht="12.75">
      <c r="B277" s="20"/>
      <c r="C277" s="20"/>
      <c r="H277" s="21"/>
      <c r="I277" s="21"/>
      <c r="J277" s="21"/>
    </row>
    <row r="278" spans="2:10" s="19" customFormat="1" ht="12.75">
      <c r="B278" s="20"/>
      <c r="C278" s="20"/>
      <c r="H278" s="21"/>
      <c r="I278" s="21"/>
      <c r="J278" s="21"/>
    </row>
    <row r="279" spans="2:10" s="19" customFormat="1" ht="12.75">
      <c r="B279" s="20"/>
      <c r="C279" s="20"/>
      <c r="H279" s="21"/>
      <c r="I279" s="21"/>
      <c r="J279" s="21"/>
    </row>
    <row r="280" spans="2:10" s="19" customFormat="1" ht="12.75">
      <c r="B280" s="20"/>
      <c r="C280" s="20"/>
      <c r="H280" s="21"/>
      <c r="I280" s="21"/>
      <c r="J280" s="21"/>
    </row>
    <row r="281" spans="2:10" s="19" customFormat="1" ht="12.75">
      <c r="B281" s="20"/>
      <c r="C281" s="20"/>
      <c r="H281" s="21"/>
      <c r="I281" s="21"/>
      <c r="J281" s="21"/>
    </row>
    <row r="282" spans="2:10" s="19" customFormat="1" ht="12.75">
      <c r="B282" s="20"/>
      <c r="C282" s="20"/>
      <c r="H282" s="21"/>
      <c r="I282" s="21"/>
      <c r="J282" s="21"/>
    </row>
    <row r="283" spans="2:10" s="19" customFormat="1" ht="12.75">
      <c r="B283" s="20"/>
      <c r="C283" s="20"/>
      <c r="H283" s="21"/>
      <c r="I283" s="21"/>
      <c r="J283" s="21"/>
    </row>
    <row r="284" spans="2:10" s="19" customFormat="1" ht="12.75">
      <c r="B284" s="20"/>
      <c r="C284" s="20"/>
      <c r="H284" s="21"/>
      <c r="I284" s="21"/>
      <c r="J284" s="21"/>
    </row>
    <row r="285" spans="2:10" s="19" customFormat="1" ht="12.75">
      <c r="B285" s="20"/>
      <c r="C285" s="20"/>
      <c r="H285" s="21"/>
      <c r="I285" s="21"/>
      <c r="J285" s="21"/>
    </row>
    <row r="286" spans="2:10" s="19" customFormat="1" ht="12.75">
      <c r="B286" s="20"/>
      <c r="C286" s="20"/>
      <c r="H286" s="21"/>
      <c r="I286" s="21"/>
      <c r="J286" s="21"/>
    </row>
    <row r="287" spans="2:10" s="19" customFormat="1" ht="12.75">
      <c r="B287" s="20"/>
      <c r="C287" s="20"/>
      <c r="H287" s="21"/>
      <c r="I287" s="21"/>
      <c r="J287" s="21"/>
    </row>
    <row r="288" spans="2:10" s="19" customFormat="1" ht="12.75">
      <c r="B288" s="20"/>
      <c r="C288" s="20"/>
      <c r="H288" s="21"/>
      <c r="I288" s="21"/>
      <c r="J288" s="21"/>
    </row>
    <row r="289" spans="2:10" s="19" customFormat="1" ht="12.75">
      <c r="B289" s="20"/>
      <c r="C289" s="20"/>
      <c r="H289" s="21"/>
      <c r="I289" s="21"/>
      <c r="J289" s="21"/>
    </row>
    <row r="290" spans="2:10" s="19" customFormat="1" ht="12.75">
      <c r="B290" s="20"/>
      <c r="C290" s="20"/>
      <c r="H290" s="21"/>
      <c r="I290" s="21"/>
      <c r="J290" s="21"/>
    </row>
    <row r="291" spans="2:10" s="19" customFormat="1" ht="12.75">
      <c r="B291" s="20"/>
      <c r="C291" s="20"/>
      <c r="H291" s="21"/>
      <c r="I291" s="21"/>
      <c r="J291" s="21"/>
    </row>
    <row r="292" spans="2:10" s="19" customFormat="1" ht="12.75">
      <c r="B292" s="20"/>
      <c r="C292" s="20"/>
      <c r="H292" s="21"/>
      <c r="I292" s="21"/>
      <c r="J292" s="21"/>
    </row>
    <row r="293" spans="2:10" s="19" customFormat="1" ht="12.75">
      <c r="B293" s="20"/>
      <c r="C293" s="20"/>
      <c r="H293" s="21"/>
      <c r="I293" s="21"/>
      <c r="J293" s="21"/>
    </row>
    <row r="294" spans="2:10" s="19" customFormat="1" ht="12.75">
      <c r="B294" s="20"/>
      <c r="C294" s="20"/>
      <c r="H294" s="21"/>
      <c r="I294" s="21"/>
      <c r="J294" s="21"/>
    </row>
    <row r="295" spans="2:10" s="19" customFormat="1" ht="12.75">
      <c r="B295" s="20"/>
      <c r="C295" s="20"/>
      <c r="H295" s="21"/>
      <c r="I295" s="21"/>
      <c r="J295" s="21"/>
    </row>
    <row r="296" spans="2:10" s="19" customFormat="1" ht="12.75">
      <c r="B296" s="20"/>
      <c r="C296" s="20"/>
      <c r="H296" s="21"/>
      <c r="I296" s="21"/>
      <c r="J296" s="21"/>
    </row>
    <row r="297" spans="2:10" s="19" customFormat="1" ht="12.75">
      <c r="B297" s="20"/>
      <c r="C297" s="20"/>
      <c r="H297" s="21"/>
      <c r="I297" s="21"/>
      <c r="J297" s="21"/>
    </row>
    <row r="298" spans="2:10" s="19" customFormat="1" ht="12.75">
      <c r="B298" s="20"/>
      <c r="C298" s="20"/>
      <c r="H298" s="21"/>
      <c r="I298" s="21"/>
      <c r="J298" s="21"/>
    </row>
    <row r="299" spans="2:10" s="19" customFormat="1" ht="12.75">
      <c r="B299" s="20"/>
      <c r="C299" s="20"/>
      <c r="H299" s="21"/>
      <c r="I299" s="21"/>
      <c r="J299" s="21"/>
    </row>
    <row r="300" spans="2:10" s="19" customFormat="1" ht="12.75">
      <c r="B300" s="20"/>
      <c r="C300" s="20"/>
      <c r="H300" s="21"/>
      <c r="I300" s="21"/>
      <c r="J300" s="21"/>
    </row>
    <row r="301" spans="2:10" s="19" customFormat="1" ht="12.75">
      <c r="B301" s="20"/>
      <c r="C301" s="20"/>
      <c r="H301" s="21"/>
      <c r="I301" s="21"/>
      <c r="J301" s="21"/>
    </row>
    <row r="302" spans="2:10" s="19" customFormat="1" ht="12.75">
      <c r="B302" s="20"/>
      <c r="C302" s="20"/>
      <c r="H302" s="21"/>
      <c r="I302" s="21"/>
      <c r="J302" s="21"/>
    </row>
    <row r="303" spans="2:10" s="19" customFormat="1" ht="12.75">
      <c r="B303" s="20"/>
      <c r="C303" s="20"/>
      <c r="H303" s="21"/>
      <c r="I303" s="21"/>
      <c r="J303" s="21"/>
    </row>
    <row r="304" spans="2:10" s="19" customFormat="1" ht="12.75">
      <c r="B304" s="20"/>
      <c r="C304" s="20"/>
      <c r="H304" s="21"/>
      <c r="I304" s="21"/>
      <c r="J304" s="21"/>
    </row>
    <row r="305" spans="2:10" s="19" customFormat="1" ht="12.75">
      <c r="B305" s="20"/>
      <c r="C305" s="20"/>
      <c r="H305" s="21"/>
      <c r="I305" s="21"/>
      <c r="J305" s="21"/>
    </row>
    <row r="306" spans="2:10" s="19" customFormat="1" ht="12.75">
      <c r="B306" s="20"/>
      <c r="C306" s="20"/>
      <c r="H306" s="21"/>
      <c r="I306" s="21"/>
      <c r="J306" s="21"/>
    </row>
    <row r="307" spans="2:10" s="19" customFormat="1" ht="12.75">
      <c r="B307" s="20"/>
      <c r="C307" s="20"/>
      <c r="H307" s="21"/>
      <c r="I307" s="21"/>
      <c r="J307" s="21"/>
    </row>
    <row r="308" spans="2:10" s="19" customFormat="1" ht="12.75">
      <c r="B308" s="20"/>
      <c r="C308" s="20"/>
      <c r="H308" s="21"/>
      <c r="I308" s="21"/>
      <c r="J308" s="21"/>
    </row>
    <row r="309" spans="2:10" s="19" customFormat="1" ht="12.75">
      <c r="B309" s="20"/>
      <c r="C309" s="20"/>
      <c r="H309" s="21"/>
      <c r="I309" s="21"/>
      <c r="J309" s="21"/>
    </row>
    <row r="310" spans="2:10" s="19" customFormat="1" ht="12.75">
      <c r="B310" s="20"/>
      <c r="C310" s="20"/>
      <c r="H310" s="21"/>
      <c r="I310" s="21"/>
      <c r="J310" s="21"/>
    </row>
    <row r="311" spans="2:10" s="19" customFormat="1" ht="12.75">
      <c r="B311" s="20"/>
      <c r="C311" s="20"/>
      <c r="H311" s="21"/>
      <c r="I311" s="21"/>
      <c r="J311" s="21"/>
    </row>
    <row r="312" spans="2:10" s="19" customFormat="1" ht="12.75">
      <c r="B312" s="20"/>
      <c r="C312" s="20"/>
      <c r="H312" s="21"/>
      <c r="I312" s="21"/>
      <c r="J312" s="21"/>
    </row>
    <row r="313" spans="2:10" s="19" customFormat="1" ht="12.75">
      <c r="B313" s="20"/>
      <c r="C313" s="20"/>
      <c r="H313" s="21"/>
      <c r="I313" s="21"/>
      <c r="J313" s="21"/>
    </row>
    <row r="314" spans="2:10" s="19" customFormat="1" ht="12.75">
      <c r="B314" s="20"/>
      <c r="C314" s="20"/>
      <c r="H314" s="21"/>
      <c r="I314" s="21"/>
      <c r="J314" s="21"/>
    </row>
    <row r="315" spans="2:10" s="19" customFormat="1" ht="12.75">
      <c r="B315" s="20"/>
      <c r="C315" s="20"/>
      <c r="H315" s="21"/>
      <c r="I315" s="21"/>
      <c r="J315" s="21"/>
    </row>
    <row r="316" spans="2:10" s="19" customFormat="1" ht="12.75">
      <c r="B316" s="20"/>
      <c r="C316" s="20"/>
      <c r="H316" s="21"/>
      <c r="I316" s="21"/>
      <c r="J316" s="21"/>
    </row>
    <row r="317" spans="2:10" s="19" customFormat="1" ht="12.75">
      <c r="B317" s="20"/>
      <c r="C317" s="20"/>
      <c r="H317" s="21"/>
      <c r="I317" s="21"/>
      <c r="J317" s="21"/>
    </row>
    <row r="318" spans="2:10" s="19" customFormat="1" ht="12.75">
      <c r="B318" s="20"/>
      <c r="C318" s="20"/>
      <c r="H318" s="21"/>
      <c r="I318" s="21"/>
      <c r="J318" s="21"/>
    </row>
    <row r="319" spans="2:10" s="19" customFormat="1" ht="12.75">
      <c r="B319" s="20"/>
      <c r="C319" s="20"/>
      <c r="H319" s="21"/>
      <c r="I319" s="21"/>
      <c r="J319" s="21"/>
    </row>
    <row r="320" spans="2:10" s="19" customFormat="1" ht="12.75">
      <c r="B320" s="20"/>
      <c r="C320" s="20"/>
      <c r="H320" s="21"/>
      <c r="I320" s="21"/>
      <c r="J320" s="21"/>
    </row>
    <row r="321" spans="2:10" s="19" customFormat="1" ht="12.75">
      <c r="B321" s="20"/>
      <c r="C321" s="20"/>
      <c r="H321" s="21"/>
      <c r="I321" s="21"/>
      <c r="J321" s="21"/>
    </row>
    <row r="322" spans="2:10" s="19" customFormat="1" ht="12.75">
      <c r="B322" s="20"/>
      <c r="C322" s="20"/>
      <c r="H322" s="21"/>
      <c r="I322" s="21"/>
      <c r="J322" s="21"/>
    </row>
    <row r="323" spans="2:10" s="19" customFormat="1" ht="12.75">
      <c r="B323" s="20"/>
      <c r="C323" s="20"/>
      <c r="H323" s="21"/>
      <c r="I323" s="21"/>
      <c r="J323" s="21"/>
    </row>
    <row r="324" spans="2:10" s="19" customFormat="1" ht="12.75">
      <c r="B324" s="20"/>
      <c r="C324" s="20"/>
      <c r="H324" s="21"/>
      <c r="I324" s="21"/>
      <c r="J324" s="21"/>
    </row>
    <row r="325" spans="2:10" s="19" customFormat="1" ht="12.75">
      <c r="B325" s="20"/>
      <c r="C325" s="20"/>
      <c r="H325" s="21"/>
      <c r="I325" s="21"/>
      <c r="J325" s="21"/>
    </row>
    <row r="326" spans="2:10" s="19" customFormat="1" ht="12.75">
      <c r="B326" s="20"/>
      <c r="C326" s="20"/>
      <c r="H326" s="21"/>
      <c r="I326" s="21"/>
      <c r="J326" s="21"/>
    </row>
    <row r="327" spans="2:10" s="19" customFormat="1" ht="12.75">
      <c r="B327" s="20"/>
      <c r="C327" s="20"/>
      <c r="H327" s="21"/>
      <c r="I327" s="21"/>
      <c r="J327" s="21"/>
    </row>
    <row r="328" spans="2:10" s="19" customFormat="1" ht="12.75">
      <c r="B328" s="20"/>
      <c r="C328" s="20"/>
      <c r="H328" s="21"/>
      <c r="I328" s="21"/>
      <c r="J328" s="21"/>
    </row>
    <row r="329" spans="2:10" s="19" customFormat="1" ht="12.75">
      <c r="B329" s="20"/>
      <c r="C329" s="20"/>
      <c r="H329" s="21"/>
      <c r="I329" s="21"/>
      <c r="J329" s="21"/>
    </row>
    <row r="330" spans="2:10" s="19" customFormat="1" ht="12.75">
      <c r="B330" s="20"/>
      <c r="C330" s="20"/>
      <c r="H330" s="21"/>
      <c r="I330" s="21"/>
      <c r="J330" s="21"/>
    </row>
    <row r="331" spans="2:10" s="19" customFormat="1" ht="12.75">
      <c r="B331" s="20"/>
      <c r="C331" s="20"/>
      <c r="H331" s="21"/>
      <c r="I331" s="21"/>
      <c r="J331" s="21"/>
    </row>
    <row r="332" spans="2:10" s="19" customFormat="1" ht="12.75">
      <c r="B332" s="20"/>
      <c r="C332" s="20"/>
      <c r="H332" s="21"/>
      <c r="I332" s="21"/>
      <c r="J332" s="21"/>
    </row>
    <row r="333" spans="2:10" s="19" customFormat="1" ht="12.75">
      <c r="B333" s="20"/>
      <c r="C333" s="20"/>
      <c r="H333" s="21"/>
      <c r="I333" s="21"/>
      <c r="J333" s="21"/>
    </row>
    <row r="334" spans="2:10" s="19" customFormat="1" ht="12.75">
      <c r="B334" s="20"/>
      <c r="C334" s="20"/>
      <c r="H334" s="21"/>
      <c r="I334" s="21"/>
      <c r="J334" s="21"/>
    </row>
    <row r="335" spans="2:10" s="19" customFormat="1" ht="12.75">
      <c r="B335" s="20"/>
      <c r="C335" s="20"/>
      <c r="H335" s="21"/>
      <c r="I335" s="21"/>
      <c r="J335" s="21"/>
    </row>
    <row r="336" spans="2:10" s="19" customFormat="1" ht="12.75">
      <c r="B336" s="20"/>
      <c r="C336" s="20"/>
      <c r="H336" s="21"/>
      <c r="I336" s="21"/>
      <c r="J336" s="21"/>
    </row>
    <row r="337" spans="2:10" s="19" customFormat="1" ht="12.75">
      <c r="B337" s="20"/>
      <c r="C337" s="20"/>
      <c r="H337" s="21"/>
      <c r="I337" s="21"/>
      <c r="J337" s="21"/>
    </row>
    <row r="338" spans="2:10" s="19" customFormat="1" ht="12.75">
      <c r="B338" s="20"/>
      <c r="C338" s="20"/>
      <c r="H338" s="21"/>
      <c r="I338" s="21"/>
      <c r="J338" s="21"/>
    </row>
    <row r="339" spans="2:10" s="19" customFormat="1" ht="12.75">
      <c r="B339" s="20"/>
      <c r="C339" s="20"/>
      <c r="H339" s="21"/>
      <c r="I339" s="21"/>
      <c r="J339" s="21"/>
    </row>
    <row r="340" spans="2:10" s="19" customFormat="1" ht="12.75">
      <c r="B340" s="20"/>
      <c r="C340" s="20"/>
      <c r="H340" s="21"/>
      <c r="I340" s="21"/>
      <c r="J340" s="21"/>
    </row>
    <row r="341" spans="2:10" s="19" customFormat="1" ht="12.75">
      <c r="B341" s="20"/>
      <c r="C341" s="20"/>
      <c r="H341" s="21"/>
      <c r="I341" s="21"/>
      <c r="J341" s="21"/>
    </row>
    <row r="342" spans="2:10" s="19" customFormat="1" ht="12.75">
      <c r="B342" s="20"/>
      <c r="C342" s="20"/>
      <c r="H342" s="21"/>
      <c r="I342" s="21"/>
      <c r="J342" s="21"/>
    </row>
    <row r="343" spans="2:10" s="19" customFormat="1" ht="12.75">
      <c r="B343" s="20"/>
      <c r="C343" s="20"/>
      <c r="H343" s="21"/>
      <c r="I343" s="21"/>
      <c r="J343" s="21"/>
    </row>
    <row r="344" spans="2:10" s="19" customFormat="1" ht="12.75">
      <c r="B344" s="20"/>
      <c r="C344" s="20"/>
      <c r="H344" s="21"/>
      <c r="I344" s="21"/>
      <c r="J344" s="21"/>
    </row>
    <row r="345" spans="2:10" s="19" customFormat="1" ht="12.75">
      <c r="B345" s="20"/>
      <c r="C345" s="20"/>
      <c r="H345" s="21"/>
      <c r="I345" s="21"/>
      <c r="J345" s="21"/>
    </row>
    <row r="346" spans="2:10" s="19" customFormat="1" ht="12.75">
      <c r="B346" s="20"/>
      <c r="C346" s="20"/>
      <c r="H346" s="21"/>
      <c r="I346" s="21"/>
      <c r="J346" s="21"/>
    </row>
    <row r="347" spans="2:10" s="19" customFormat="1" ht="12.75">
      <c r="B347" s="20"/>
      <c r="C347" s="20"/>
      <c r="H347" s="21"/>
      <c r="I347" s="21"/>
      <c r="J347" s="21"/>
    </row>
    <row r="348" spans="2:10" s="19" customFormat="1" ht="12.75">
      <c r="B348" s="20"/>
      <c r="C348" s="20"/>
      <c r="H348" s="21"/>
      <c r="I348" s="21"/>
      <c r="J348" s="21"/>
    </row>
    <row r="349" spans="2:10" s="19" customFormat="1" ht="12.75">
      <c r="B349" s="20"/>
      <c r="C349" s="20"/>
      <c r="H349" s="21"/>
      <c r="I349" s="21"/>
      <c r="J349" s="21"/>
    </row>
    <row r="350" spans="2:10" s="19" customFormat="1" ht="12.75">
      <c r="B350" s="20"/>
      <c r="C350" s="20"/>
      <c r="H350" s="21"/>
      <c r="I350" s="21"/>
      <c r="J350" s="21"/>
    </row>
    <row r="351" spans="2:10" s="19" customFormat="1" ht="12.75">
      <c r="B351" s="20"/>
      <c r="C351" s="20"/>
      <c r="H351" s="21"/>
      <c r="I351" s="21"/>
      <c r="J351" s="21"/>
    </row>
    <row r="352" spans="2:10" s="19" customFormat="1" ht="12.75">
      <c r="B352" s="20"/>
      <c r="C352" s="20"/>
      <c r="H352" s="21"/>
      <c r="I352" s="21"/>
      <c r="J352" s="21"/>
    </row>
    <row r="353" spans="2:10" s="19" customFormat="1" ht="12.75">
      <c r="B353" s="20"/>
      <c r="C353" s="20"/>
      <c r="H353" s="21"/>
      <c r="I353" s="21"/>
      <c r="J353" s="21"/>
    </row>
    <row r="354" spans="2:10" s="19" customFormat="1" ht="12.75">
      <c r="B354" s="20"/>
      <c r="C354" s="20"/>
      <c r="H354" s="21"/>
      <c r="I354" s="21"/>
      <c r="J354" s="21"/>
    </row>
    <row r="355" spans="2:10" s="19" customFormat="1" ht="12.75">
      <c r="B355" s="20"/>
      <c r="C355" s="20"/>
      <c r="H355" s="21"/>
      <c r="I355" s="21"/>
      <c r="J355" s="21"/>
    </row>
    <row r="356" spans="2:10" s="19" customFormat="1" ht="12.75">
      <c r="B356" s="20"/>
      <c r="C356" s="20"/>
      <c r="H356" s="21"/>
      <c r="I356" s="21"/>
      <c r="J356" s="21"/>
    </row>
    <row r="357" spans="2:10" s="19" customFormat="1" ht="12.75">
      <c r="B357" s="20"/>
      <c r="C357" s="20"/>
      <c r="H357" s="21"/>
      <c r="I357" s="21"/>
      <c r="J357" s="21"/>
    </row>
    <row r="358" spans="2:10" s="19" customFormat="1" ht="12.75">
      <c r="B358" s="20"/>
      <c r="C358" s="20"/>
      <c r="H358" s="21"/>
      <c r="I358" s="21"/>
      <c r="J358" s="21"/>
    </row>
    <row r="359" spans="2:10" s="19" customFormat="1" ht="12.75">
      <c r="B359" s="20"/>
      <c r="C359" s="20"/>
      <c r="H359" s="21"/>
      <c r="I359" s="21"/>
      <c r="J359" s="21"/>
    </row>
    <row r="360" spans="2:10" s="19" customFormat="1" ht="12.75">
      <c r="B360" s="20"/>
      <c r="C360" s="20"/>
      <c r="H360" s="21"/>
      <c r="I360" s="21"/>
      <c r="J360" s="21"/>
    </row>
    <row r="361" spans="2:10" s="19" customFormat="1" ht="12.75">
      <c r="B361" s="20"/>
      <c r="C361" s="20"/>
      <c r="H361" s="21"/>
      <c r="I361" s="21"/>
      <c r="J361" s="21"/>
    </row>
    <row r="362" spans="2:10" s="19" customFormat="1" ht="12.75">
      <c r="B362" s="20"/>
      <c r="C362" s="20"/>
      <c r="H362" s="21"/>
      <c r="I362" s="21"/>
      <c r="J362" s="21"/>
    </row>
    <row r="363" spans="2:10" s="19" customFormat="1" ht="12.75">
      <c r="B363" s="20"/>
      <c r="C363" s="20"/>
      <c r="H363" s="21"/>
      <c r="I363" s="21"/>
      <c r="J363" s="21"/>
    </row>
    <row r="364" spans="2:10" s="19" customFormat="1" ht="12.75">
      <c r="B364" s="20"/>
      <c r="C364" s="20"/>
      <c r="H364" s="21"/>
      <c r="I364" s="21"/>
      <c r="J364" s="21"/>
    </row>
    <row r="365" spans="2:10" s="19" customFormat="1" ht="12.75">
      <c r="B365" s="20"/>
      <c r="C365" s="20"/>
      <c r="H365" s="21"/>
      <c r="I365" s="21"/>
      <c r="J365" s="21"/>
    </row>
    <row r="366" spans="2:10" s="19" customFormat="1" ht="12.75">
      <c r="B366" s="20"/>
      <c r="C366" s="20"/>
      <c r="H366" s="21"/>
      <c r="I366" s="21"/>
      <c r="J366" s="21"/>
    </row>
    <row r="367" spans="2:10" s="19" customFormat="1" ht="12.75">
      <c r="B367" s="20"/>
      <c r="C367" s="20"/>
      <c r="H367" s="21"/>
      <c r="I367" s="21"/>
      <c r="J367" s="21"/>
    </row>
    <row r="368" spans="2:10" s="19" customFormat="1" ht="12.75">
      <c r="B368" s="20"/>
      <c r="C368" s="20"/>
      <c r="H368" s="21"/>
      <c r="I368" s="21"/>
      <c r="J368" s="21"/>
    </row>
    <row r="369" spans="2:10" s="19" customFormat="1" ht="12.75">
      <c r="B369" s="20"/>
      <c r="C369" s="20"/>
      <c r="H369" s="21"/>
      <c r="I369" s="21"/>
      <c r="J369" s="21"/>
    </row>
    <row r="370" spans="2:10" s="19" customFormat="1" ht="12.75">
      <c r="B370" s="20"/>
      <c r="C370" s="20"/>
      <c r="H370" s="21"/>
      <c r="I370" s="21"/>
      <c r="J370" s="21"/>
    </row>
    <row r="371" spans="2:10" s="19" customFormat="1" ht="12.75">
      <c r="B371" s="20"/>
      <c r="C371" s="20"/>
      <c r="H371" s="21"/>
      <c r="I371" s="21"/>
      <c r="J371" s="21"/>
    </row>
    <row r="372" spans="2:10" s="19" customFormat="1" ht="12.75">
      <c r="B372" s="20"/>
      <c r="C372" s="20"/>
      <c r="H372" s="21"/>
      <c r="I372" s="21"/>
      <c r="J372" s="21"/>
    </row>
    <row r="373" spans="2:10" s="19" customFormat="1" ht="12.75">
      <c r="B373" s="20"/>
      <c r="C373" s="20"/>
      <c r="H373" s="21"/>
      <c r="I373" s="21"/>
      <c r="J373" s="21"/>
    </row>
    <row r="374" spans="2:10" s="19" customFormat="1" ht="12.75">
      <c r="B374" s="20"/>
      <c r="C374" s="20"/>
      <c r="H374" s="21"/>
      <c r="I374" s="21"/>
      <c r="J374" s="21"/>
    </row>
    <row r="375" spans="2:10" s="19" customFormat="1" ht="12.75">
      <c r="B375" s="20"/>
      <c r="C375" s="20"/>
      <c r="H375" s="21"/>
      <c r="I375" s="21"/>
      <c r="J375" s="21"/>
    </row>
    <row r="376" spans="2:10" s="19" customFormat="1" ht="12.75">
      <c r="B376" s="20"/>
      <c r="C376" s="20"/>
      <c r="H376" s="21"/>
      <c r="I376" s="21"/>
      <c r="J376" s="21"/>
    </row>
    <row r="377" spans="2:10" s="19" customFormat="1" ht="12.75">
      <c r="B377" s="20"/>
      <c r="C377" s="20"/>
      <c r="H377" s="21"/>
      <c r="I377" s="21"/>
      <c r="J377" s="21"/>
    </row>
    <row r="378" spans="2:10" s="19" customFormat="1" ht="12.75">
      <c r="B378" s="20"/>
      <c r="C378" s="20"/>
      <c r="H378" s="21"/>
      <c r="I378" s="21"/>
      <c r="J378" s="21"/>
    </row>
    <row r="379" spans="2:10" s="19" customFormat="1" ht="12.75">
      <c r="B379" s="20"/>
      <c r="C379" s="20"/>
      <c r="H379" s="21"/>
      <c r="I379" s="21"/>
      <c r="J379" s="21"/>
    </row>
    <row r="380" spans="2:10" s="19" customFormat="1" ht="12.75">
      <c r="B380" s="20"/>
      <c r="C380" s="20"/>
      <c r="H380" s="21"/>
      <c r="I380" s="21"/>
      <c r="J380" s="21"/>
    </row>
    <row r="381" spans="2:10" s="19" customFormat="1" ht="12.75">
      <c r="B381" s="20"/>
      <c r="C381" s="20"/>
      <c r="H381" s="21"/>
      <c r="I381" s="21"/>
      <c r="J381" s="21"/>
    </row>
    <row r="382" spans="2:10" s="19" customFormat="1" ht="12.75">
      <c r="B382" s="20"/>
      <c r="C382" s="20"/>
      <c r="H382" s="21"/>
      <c r="I382" s="21"/>
      <c r="J382" s="21"/>
    </row>
    <row r="383" spans="2:10" s="19" customFormat="1" ht="12.75">
      <c r="B383" s="20"/>
      <c r="C383" s="20"/>
      <c r="H383" s="21"/>
      <c r="I383" s="21"/>
      <c r="J383" s="21"/>
    </row>
    <row r="384" spans="2:10" s="19" customFormat="1" ht="12.75">
      <c r="B384" s="20"/>
      <c r="C384" s="20"/>
      <c r="H384" s="21"/>
      <c r="I384" s="21"/>
      <c r="J384" s="21"/>
    </row>
    <row r="385" spans="2:10" s="19" customFormat="1" ht="12.75">
      <c r="B385" s="20"/>
      <c r="C385" s="20"/>
      <c r="H385" s="21"/>
      <c r="I385" s="21"/>
      <c r="J385" s="21"/>
    </row>
    <row r="386" spans="2:10" s="19" customFormat="1" ht="12.75">
      <c r="B386" s="20"/>
      <c r="C386" s="20"/>
      <c r="H386" s="21"/>
      <c r="I386" s="21"/>
      <c r="J386" s="21"/>
    </row>
    <row r="387" spans="2:10" s="19" customFormat="1" ht="12.75">
      <c r="B387" s="20"/>
      <c r="C387" s="20"/>
      <c r="H387" s="21"/>
      <c r="I387" s="21"/>
      <c r="J387" s="21"/>
    </row>
    <row r="388" spans="2:10" s="19" customFormat="1" ht="12.75">
      <c r="B388" s="20"/>
      <c r="C388" s="20"/>
      <c r="H388" s="21"/>
      <c r="I388" s="21"/>
      <c r="J388" s="21"/>
    </row>
    <row r="389" spans="2:10" s="19" customFormat="1" ht="12.75">
      <c r="B389" s="20"/>
      <c r="C389" s="20"/>
      <c r="H389" s="21"/>
      <c r="I389" s="21"/>
      <c r="J389" s="21"/>
    </row>
    <row r="390" spans="2:10" s="19" customFormat="1" ht="12.75">
      <c r="B390" s="20"/>
      <c r="C390" s="20"/>
      <c r="H390" s="21"/>
      <c r="I390" s="21"/>
      <c r="J390" s="21"/>
    </row>
    <row r="391" spans="2:10" s="19" customFormat="1" ht="12.75">
      <c r="B391" s="20"/>
      <c r="C391" s="20"/>
      <c r="H391" s="21"/>
      <c r="I391" s="21"/>
      <c r="J391" s="21"/>
    </row>
    <row r="392" spans="2:10" s="19" customFormat="1" ht="12.75">
      <c r="B392" s="20"/>
      <c r="C392" s="20"/>
      <c r="H392" s="21"/>
      <c r="I392" s="21"/>
      <c r="J392" s="21"/>
    </row>
    <row r="393" spans="2:10" s="19" customFormat="1" ht="12.75">
      <c r="B393" s="20"/>
      <c r="C393" s="20"/>
      <c r="H393" s="21"/>
      <c r="I393" s="21"/>
      <c r="J393" s="21"/>
    </row>
    <row r="394" spans="2:10" s="19" customFormat="1" ht="12.75">
      <c r="B394" s="20"/>
      <c r="C394" s="20"/>
      <c r="H394" s="21"/>
      <c r="I394" s="21"/>
      <c r="J394" s="21"/>
    </row>
    <row r="395" spans="2:10" s="19" customFormat="1" ht="12.75">
      <c r="B395" s="20"/>
      <c r="C395" s="20"/>
      <c r="H395" s="21"/>
      <c r="I395" s="21"/>
      <c r="J395" s="21"/>
    </row>
    <row r="396" spans="2:10" s="19" customFormat="1" ht="12.75">
      <c r="B396" s="20"/>
      <c r="C396" s="20"/>
      <c r="H396" s="21"/>
      <c r="I396" s="21"/>
      <c r="J396" s="21"/>
    </row>
    <row r="397" spans="2:10" s="19" customFormat="1" ht="12.75">
      <c r="B397" s="20"/>
      <c r="C397" s="20"/>
      <c r="H397" s="21"/>
      <c r="I397" s="21"/>
      <c r="J397" s="21"/>
    </row>
    <row r="398" spans="2:10" s="19" customFormat="1" ht="12.75">
      <c r="B398" s="20"/>
      <c r="C398" s="20"/>
      <c r="H398" s="21"/>
      <c r="I398" s="21"/>
      <c r="J398" s="21"/>
    </row>
    <row r="399" spans="2:10" s="19" customFormat="1" ht="12.75">
      <c r="B399" s="20"/>
      <c r="C399" s="20"/>
      <c r="H399" s="21"/>
      <c r="I399" s="21"/>
      <c r="J399" s="21"/>
    </row>
    <row r="400" spans="2:10" s="19" customFormat="1" ht="12.75">
      <c r="B400" s="20"/>
      <c r="C400" s="20"/>
      <c r="H400" s="21"/>
      <c r="I400" s="21"/>
      <c r="J400" s="21"/>
    </row>
    <row r="401" spans="2:10" s="19" customFormat="1" ht="12.75">
      <c r="B401" s="20"/>
      <c r="C401" s="20"/>
      <c r="H401" s="21"/>
      <c r="I401" s="21"/>
      <c r="J401" s="21"/>
    </row>
    <row r="402" spans="2:10" s="19" customFormat="1" ht="12.75">
      <c r="B402" s="20"/>
      <c r="C402" s="20"/>
      <c r="H402" s="21"/>
      <c r="I402" s="21"/>
      <c r="J402" s="21"/>
    </row>
    <row r="403" spans="2:10" s="19" customFormat="1" ht="12.75">
      <c r="B403" s="20"/>
      <c r="C403" s="20"/>
      <c r="H403" s="21"/>
      <c r="I403" s="21"/>
      <c r="J403" s="21"/>
    </row>
    <row r="404" spans="2:10" s="19" customFormat="1" ht="12.75">
      <c r="B404" s="20"/>
      <c r="C404" s="20"/>
      <c r="H404" s="21"/>
      <c r="I404" s="21"/>
      <c r="J404" s="21"/>
    </row>
    <row r="405" spans="2:10" s="19" customFormat="1" ht="12.75">
      <c r="B405" s="20"/>
      <c r="C405" s="20"/>
      <c r="H405" s="21"/>
      <c r="I405" s="21"/>
      <c r="J405" s="21"/>
    </row>
    <row r="406" spans="2:10" s="19" customFormat="1" ht="12.75">
      <c r="B406" s="20"/>
      <c r="C406" s="20"/>
      <c r="H406" s="21"/>
      <c r="I406" s="21"/>
      <c r="J406" s="21"/>
    </row>
    <row r="407" spans="2:10" s="19" customFormat="1" ht="12.75">
      <c r="B407" s="20"/>
      <c r="C407" s="20"/>
      <c r="H407" s="21"/>
      <c r="I407" s="21"/>
      <c r="J407" s="21"/>
    </row>
    <row r="408" spans="3:10" s="19" customFormat="1" ht="12.75">
      <c r="C408" s="20"/>
      <c r="H408" s="21"/>
      <c r="I408" s="21"/>
      <c r="J408" s="21"/>
    </row>
  </sheetData>
  <sheetProtection/>
  <mergeCells count="2">
    <mergeCell ref="C2:E3"/>
    <mergeCell ref="C6:H6"/>
  </mergeCells>
  <printOptions horizontalCentered="1"/>
  <pageMargins left="0.3937007874015748" right="0.3937007874015748" top="0.984251968503937" bottom="0.4330708661417323" header="0.31496062992125984" footer="0.31496062992125984"/>
  <pageSetup fitToHeight="3" horizontalDpi="300" verticalDpi="300" orientation="landscape" paperSize="9" scale="71"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P238"/>
  <sheetViews>
    <sheetView zoomScalePageLayoutView="0" workbookViewId="0" topLeftCell="A1">
      <selection activeCell="H16" sqref="H16"/>
    </sheetView>
  </sheetViews>
  <sheetFormatPr defaultColWidth="11.421875" defaultRowHeight="12.75"/>
  <cols>
    <col min="1" max="1" width="2.7109375" style="0" customWidth="1"/>
    <col min="2" max="2" width="37.421875" style="0" bestFit="1" customWidth="1"/>
    <col min="3" max="3" width="9.8515625" style="0" bestFit="1" customWidth="1"/>
    <col min="4" max="4" width="6.57421875" style="0" bestFit="1" customWidth="1"/>
    <col min="5" max="5" width="10.8515625" style="0" bestFit="1" customWidth="1"/>
    <col min="6" max="6" width="6.421875" style="0" bestFit="1" customWidth="1"/>
    <col min="7" max="7" width="10.8515625" style="0" bestFit="1" customWidth="1"/>
    <col min="8" max="8" width="6.421875" style="0" bestFit="1" customWidth="1"/>
    <col min="9" max="9" width="11.7109375" style="0" bestFit="1" customWidth="1"/>
    <col min="10" max="10" width="6.57421875" style="0" bestFit="1" customWidth="1"/>
    <col min="11" max="11" width="10.140625" style="0" customWidth="1"/>
    <col min="12" max="12" width="6.421875" style="0" bestFit="1" customWidth="1"/>
    <col min="13" max="13" width="10.28125" style="0" customWidth="1"/>
    <col min="14" max="14" width="4.421875" style="0" bestFit="1" customWidth="1"/>
    <col min="15" max="15" width="7.28125" style="0" customWidth="1"/>
    <col min="16" max="16" width="9.8515625" style="0" customWidth="1"/>
  </cols>
  <sheetData>
    <row r="1" spans="1:16" ht="16.5" customHeight="1">
      <c r="A1" s="312" t="s">
        <v>4</v>
      </c>
      <c r="B1" s="313"/>
      <c r="C1" s="313"/>
      <c r="D1" s="313"/>
      <c r="E1" s="313"/>
      <c r="F1" s="313"/>
      <c r="G1" s="313"/>
      <c r="H1" s="313"/>
      <c r="I1" s="313"/>
      <c r="J1" s="313"/>
      <c r="K1" s="313"/>
      <c r="L1" s="313"/>
      <c r="M1" s="313"/>
      <c r="N1" s="313"/>
      <c r="O1" s="313"/>
      <c r="P1" s="314"/>
    </row>
    <row r="2" spans="1:16" ht="11.25" customHeight="1">
      <c r="A2" s="28" t="s">
        <v>5</v>
      </c>
      <c r="B2" s="29" t="s">
        <v>5</v>
      </c>
      <c r="C2" s="30"/>
      <c r="D2" s="31"/>
      <c r="E2" s="32"/>
      <c r="F2" s="31"/>
      <c r="G2" s="31"/>
      <c r="H2" s="31"/>
      <c r="I2" s="31"/>
      <c r="J2" s="31"/>
      <c r="K2" s="31"/>
      <c r="L2" s="31"/>
      <c r="M2" s="30"/>
      <c r="N2" s="30"/>
      <c r="O2" s="33"/>
      <c r="P2" s="34"/>
    </row>
    <row r="3" spans="1:16" ht="12.75">
      <c r="A3" s="73" t="str">
        <f>'Orçamento Final'!A5</f>
        <v>Obra: Construção do Ginásio Municipal de Esportes de Bandeirante – 2ª Etapa</v>
      </c>
      <c r="B3" s="74"/>
      <c r="C3" s="75"/>
      <c r="D3" s="75"/>
      <c r="E3" s="75"/>
      <c r="F3" s="36"/>
      <c r="G3" s="36"/>
      <c r="H3" s="35"/>
      <c r="I3" s="318" t="str">
        <f>'Orçamento Final'!C5</f>
        <v>Data: 08/01/2022</v>
      </c>
      <c r="J3" s="318"/>
      <c r="K3" s="319"/>
      <c r="L3" s="37"/>
      <c r="M3" s="31"/>
      <c r="N3" s="38"/>
      <c r="O3" s="38"/>
      <c r="P3" s="39"/>
    </row>
    <row r="4" spans="1:16" ht="12.75">
      <c r="A4" s="322" t="str">
        <f>'Orçamento Final'!A6</f>
        <v>Endereço: Avenida Santo Antônio, nº 793, esquina com a Rua Sete de Setembro – Centro – Bandeirante/SC</v>
      </c>
      <c r="B4" s="323"/>
      <c r="C4" s="323"/>
      <c r="D4" s="323"/>
      <c r="E4" s="323"/>
      <c r="F4" s="323"/>
      <c r="G4" s="323"/>
      <c r="H4" s="323"/>
      <c r="I4" s="320" t="s">
        <v>98</v>
      </c>
      <c r="J4" s="320"/>
      <c r="K4" s="320"/>
      <c r="L4" s="320"/>
      <c r="M4" s="320"/>
      <c r="N4" s="320"/>
      <c r="O4" s="320"/>
      <c r="P4" s="321"/>
    </row>
    <row r="5" spans="1:16" ht="12.75">
      <c r="A5" s="316" t="str">
        <f>'Orçamento Final'!A7</f>
        <v>Proprietário: Município de Bandeirante</v>
      </c>
      <c r="B5" s="317"/>
      <c r="C5" s="317"/>
      <c r="D5" s="317"/>
      <c r="E5" s="317"/>
      <c r="F5" s="40"/>
      <c r="G5" s="40"/>
      <c r="H5" s="40" t="s">
        <v>5</v>
      </c>
      <c r="I5" s="152" t="str">
        <f>'Orçamento Final'!C7</f>
        <v>BDI: 26,44%</v>
      </c>
      <c r="J5" s="153"/>
      <c r="K5" s="153"/>
      <c r="L5" s="41"/>
      <c r="M5" s="41"/>
      <c r="N5" s="42" t="s">
        <v>5</v>
      </c>
      <c r="O5" s="40"/>
      <c r="P5" s="43"/>
    </row>
    <row r="6" spans="1:16" ht="12.75">
      <c r="A6" s="154"/>
      <c r="B6" s="155"/>
      <c r="C6" s="69"/>
      <c r="D6" s="69"/>
      <c r="E6" s="315" t="s">
        <v>15</v>
      </c>
      <c r="F6" s="313"/>
      <c r="G6" s="313"/>
      <c r="H6" s="313"/>
      <c r="I6" s="313"/>
      <c r="J6" s="313"/>
      <c r="K6" s="69"/>
      <c r="L6" s="69"/>
      <c r="M6" s="69"/>
      <c r="N6" s="156"/>
      <c r="O6" s="69"/>
      <c r="P6" s="157"/>
    </row>
    <row r="7" spans="1:16" ht="12.75">
      <c r="A7" s="158" t="s">
        <v>5</v>
      </c>
      <c r="B7" s="159" t="s">
        <v>6</v>
      </c>
      <c r="C7" s="151">
        <v>1</v>
      </c>
      <c r="D7" s="160"/>
      <c r="E7" s="151">
        <v>2</v>
      </c>
      <c r="F7" s="160"/>
      <c r="G7" s="151">
        <v>3</v>
      </c>
      <c r="H7" s="160"/>
      <c r="I7" s="151">
        <v>4</v>
      </c>
      <c r="J7" s="160"/>
      <c r="K7" s="151">
        <v>5</v>
      </c>
      <c r="L7" s="160"/>
      <c r="M7" s="151">
        <v>6</v>
      </c>
      <c r="N7" s="157"/>
      <c r="O7" s="70"/>
      <c r="P7" s="160" t="s">
        <v>3</v>
      </c>
    </row>
    <row r="8" spans="1:16" ht="12.75">
      <c r="A8" s="161"/>
      <c r="B8" s="157"/>
      <c r="C8" s="162" t="s">
        <v>7</v>
      </c>
      <c r="D8" s="162" t="s">
        <v>8</v>
      </c>
      <c r="E8" s="162" t="s">
        <v>7</v>
      </c>
      <c r="F8" s="162" t="s">
        <v>8</v>
      </c>
      <c r="G8" s="162" t="s">
        <v>7</v>
      </c>
      <c r="H8" s="162" t="s">
        <v>8</v>
      </c>
      <c r="I8" s="162" t="s">
        <v>7</v>
      </c>
      <c r="J8" s="162" t="s">
        <v>8</v>
      </c>
      <c r="K8" s="162" t="s">
        <v>7</v>
      </c>
      <c r="L8" s="162" t="s">
        <v>8</v>
      </c>
      <c r="M8" s="162" t="s">
        <v>7</v>
      </c>
      <c r="N8" s="162" t="s">
        <v>8</v>
      </c>
      <c r="O8" s="162" t="s">
        <v>8</v>
      </c>
      <c r="P8" s="162" t="s">
        <v>7</v>
      </c>
    </row>
    <row r="9" spans="1:16" ht="12.75">
      <c r="A9" s="166">
        <v>1</v>
      </c>
      <c r="B9" s="167" t="s">
        <v>28</v>
      </c>
      <c r="C9" s="163">
        <f>P9*D9/100</f>
        <v>6295.9387</v>
      </c>
      <c r="D9" s="163">
        <v>100</v>
      </c>
      <c r="E9" s="27"/>
      <c r="F9" s="47"/>
      <c r="G9" s="44"/>
      <c r="H9" s="47"/>
      <c r="I9" s="44"/>
      <c r="J9" s="47"/>
      <c r="K9" s="44"/>
      <c r="L9" s="47"/>
      <c r="M9" s="44"/>
      <c r="N9" s="47"/>
      <c r="O9" s="82">
        <f>(P9/P24*10000)/100</f>
        <v>0.9961710318950822</v>
      </c>
      <c r="P9" s="163">
        <f>'Orçamento Final'!G11</f>
        <v>6295.9387</v>
      </c>
    </row>
    <row r="10" spans="1:16" ht="12.75">
      <c r="A10" s="166">
        <v>2</v>
      </c>
      <c r="B10" s="167" t="s">
        <v>106</v>
      </c>
      <c r="C10" s="163">
        <f>P10*D10/100</f>
        <v>65396.50989999999</v>
      </c>
      <c r="D10" s="163">
        <v>100</v>
      </c>
      <c r="E10" s="47"/>
      <c r="F10" s="47"/>
      <c r="G10" s="47"/>
      <c r="H10" s="47"/>
      <c r="I10" s="47"/>
      <c r="J10" s="47"/>
      <c r="K10" s="47"/>
      <c r="L10" s="47"/>
      <c r="M10" s="47"/>
      <c r="N10" s="47"/>
      <c r="O10" s="82">
        <f>(P10/P24*10000)/100</f>
        <v>10.347322592168814</v>
      </c>
      <c r="P10" s="163">
        <f>'Orçamento Final'!G19</f>
        <v>65396.5099</v>
      </c>
    </row>
    <row r="11" spans="1:16" ht="12.75">
      <c r="A11" s="166">
        <v>3</v>
      </c>
      <c r="B11" s="168" t="s">
        <v>107</v>
      </c>
      <c r="C11" s="279"/>
      <c r="D11" s="47"/>
      <c r="E11" s="163">
        <f>P11*F11/100</f>
        <v>75731.25834</v>
      </c>
      <c r="F11" s="163">
        <v>60</v>
      </c>
      <c r="G11" s="163">
        <f>P11*H11/100</f>
        <v>50487.50556</v>
      </c>
      <c r="H11" s="163">
        <v>40</v>
      </c>
      <c r="I11" s="163"/>
      <c r="J11" s="163"/>
      <c r="K11" s="163"/>
      <c r="L11" s="163"/>
      <c r="M11" s="47"/>
      <c r="N11" s="47"/>
      <c r="O11" s="82">
        <f>(P11/P24*10000)/100</f>
        <v>19.970886355482584</v>
      </c>
      <c r="P11" s="163">
        <f>'Orçamento Final'!G24</f>
        <v>126218.7639</v>
      </c>
    </row>
    <row r="12" spans="1:16" ht="12.75">
      <c r="A12" s="166">
        <v>4</v>
      </c>
      <c r="B12" s="168" t="s">
        <v>109</v>
      </c>
      <c r="C12" s="279"/>
      <c r="D12" s="47"/>
      <c r="E12" s="163">
        <f>P12*F12/100</f>
        <v>56595.77775</v>
      </c>
      <c r="F12" s="163">
        <v>50</v>
      </c>
      <c r="G12" s="163">
        <f>P12*H12/100</f>
        <v>22638.3111</v>
      </c>
      <c r="H12" s="163">
        <v>20</v>
      </c>
      <c r="I12" s="163">
        <f aca="true" t="shared" si="0" ref="I12:I18">P12*J12/100</f>
        <v>33957.46665</v>
      </c>
      <c r="J12" s="163">
        <v>30</v>
      </c>
      <c r="K12" s="163"/>
      <c r="L12" s="163"/>
      <c r="M12" s="47"/>
      <c r="N12" s="47"/>
      <c r="O12" s="82">
        <f>(P12/P24*10000)/100</f>
        <v>17.909664311732335</v>
      </c>
      <c r="P12" s="163">
        <f>'Orçamento Final'!G30</f>
        <v>113191.5555</v>
      </c>
    </row>
    <row r="13" spans="1:16" ht="12.75">
      <c r="A13" s="166">
        <v>5</v>
      </c>
      <c r="B13" s="168" t="s">
        <v>120</v>
      </c>
      <c r="C13" s="279"/>
      <c r="D13" s="47"/>
      <c r="E13" s="163"/>
      <c r="F13" s="163"/>
      <c r="G13" s="163"/>
      <c r="H13" s="163"/>
      <c r="I13" s="163">
        <f t="shared" si="0"/>
        <v>38891.72205</v>
      </c>
      <c r="J13" s="163">
        <v>50</v>
      </c>
      <c r="K13" s="163">
        <f aca="true" t="shared" si="1" ref="K13:K18">P13*L13/100</f>
        <v>38891.72205</v>
      </c>
      <c r="L13" s="163">
        <v>50</v>
      </c>
      <c r="M13" s="47"/>
      <c r="N13" s="47"/>
      <c r="O13" s="82">
        <f>(P13/P24*10000)/100</f>
        <v>12.307237644078466</v>
      </c>
      <c r="P13" s="163">
        <f>'Orçamento Final'!G44</f>
        <v>77783.4441</v>
      </c>
    </row>
    <row r="14" spans="1:16" ht="12.75">
      <c r="A14" s="166">
        <v>6</v>
      </c>
      <c r="B14" s="169" t="s">
        <v>132</v>
      </c>
      <c r="C14" s="47"/>
      <c r="D14" s="47"/>
      <c r="E14" s="163"/>
      <c r="F14" s="163"/>
      <c r="G14" s="163">
        <f>P14*H14/100</f>
        <v>42001.181549999994</v>
      </c>
      <c r="H14" s="163">
        <v>50</v>
      </c>
      <c r="I14" s="163">
        <f t="shared" si="0"/>
        <v>42001.181549999994</v>
      </c>
      <c r="J14" s="163">
        <v>50</v>
      </c>
      <c r="K14" s="163"/>
      <c r="L14" s="163"/>
      <c r="M14" s="47"/>
      <c r="N14" s="47"/>
      <c r="O14" s="82">
        <f>(P14/P24*10000)/100</f>
        <v>13.291222281270361</v>
      </c>
      <c r="P14" s="163">
        <f>'Orçamento Final'!G57</f>
        <v>84002.36309999999</v>
      </c>
    </row>
    <row r="15" spans="1:16" ht="12.75">
      <c r="A15" s="166">
        <v>7</v>
      </c>
      <c r="B15" s="169" t="s">
        <v>9</v>
      </c>
      <c r="C15" s="47"/>
      <c r="D15" s="47"/>
      <c r="E15" s="163"/>
      <c r="F15" s="163"/>
      <c r="G15" s="163">
        <f>P15*H15/100</f>
        <v>11778.44718</v>
      </c>
      <c r="H15" s="163">
        <v>30</v>
      </c>
      <c r="I15" s="163">
        <f t="shared" si="0"/>
        <v>11778.44718</v>
      </c>
      <c r="J15" s="163">
        <v>30</v>
      </c>
      <c r="K15" s="163">
        <f t="shared" si="1"/>
        <v>15704.596239999999</v>
      </c>
      <c r="L15" s="163">
        <v>40</v>
      </c>
      <c r="M15" s="47"/>
      <c r="N15" s="47"/>
      <c r="O15" s="82">
        <f>(P15/P24*10000)/100</f>
        <v>6.212125223636798</v>
      </c>
      <c r="P15" s="163">
        <f>'Orçamento Final'!G67</f>
        <v>39261.4906</v>
      </c>
    </row>
    <row r="16" spans="1:16" ht="12.75">
      <c r="A16" s="166">
        <v>8</v>
      </c>
      <c r="B16" s="167" t="s">
        <v>569</v>
      </c>
      <c r="C16" s="47"/>
      <c r="D16" s="47"/>
      <c r="E16" s="163">
        <f>P16*F16/100</f>
        <v>4535.830239999999</v>
      </c>
      <c r="F16" s="163">
        <v>20</v>
      </c>
      <c r="G16" s="163">
        <f>P16*H16/100</f>
        <v>4535.830239999999</v>
      </c>
      <c r="H16" s="163">
        <v>20</v>
      </c>
      <c r="I16" s="163">
        <f t="shared" si="0"/>
        <v>4535.830239999999</v>
      </c>
      <c r="J16" s="163">
        <v>20</v>
      </c>
      <c r="K16" s="163">
        <f t="shared" si="1"/>
        <v>9071.660479999999</v>
      </c>
      <c r="L16" s="163">
        <v>40</v>
      </c>
      <c r="M16" s="47"/>
      <c r="N16" s="47"/>
      <c r="O16" s="82">
        <f>(P16/P24*10000)/100</f>
        <v>3.588394762072348</v>
      </c>
      <c r="P16" s="163">
        <f>'Orçamento Final'!G78</f>
        <v>22679.151199999997</v>
      </c>
    </row>
    <row r="17" spans="1:16" ht="12.75">
      <c r="A17" s="166">
        <v>9</v>
      </c>
      <c r="B17" s="167" t="s">
        <v>158</v>
      </c>
      <c r="C17" s="279"/>
      <c r="D17" s="47"/>
      <c r="E17" s="163">
        <f>P17*F17/100</f>
        <v>5252.592119999999</v>
      </c>
      <c r="F17" s="163">
        <v>20</v>
      </c>
      <c r="G17" s="163">
        <f>P17*H17/100</f>
        <v>5252.592119999999</v>
      </c>
      <c r="H17" s="163">
        <v>20</v>
      </c>
      <c r="I17" s="163">
        <f t="shared" si="0"/>
        <v>5252.592119999999</v>
      </c>
      <c r="J17" s="163">
        <v>20</v>
      </c>
      <c r="K17" s="163">
        <f t="shared" si="1"/>
        <v>10505.184239999999</v>
      </c>
      <c r="L17" s="163">
        <v>40</v>
      </c>
      <c r="M17" s="47"/>
      <c r="N17" s="47"/>
      <c r="O17" s="82">
        <f>(P17/P24*10000)/100</f>
        <v>4.155440802103407</v>
      </c>
      <c r="P17" s="163">
        <f>'Orçamento Final'!G99</f>
        <v>26262.960599999995</v>
      </c>
    </row>
    <row r="18" spans="1:16" ht="12.75">
      <c r="A18" s="166">
        <v>10</v>
      </c>
      <c r="B18" s="167" t="s">
        <v>188</v>
      </c>
      <c r="C18" s="47"/>
      <c r="D18" s="47"/>
      <c r="E18" s="163">
        <f>P18*F18/100</f>
        <v>1961.5835200000008</v>
      </c>
      <c r="F18" s="163">
        <v>20</v>
      </c>
      <c r="G18" s="163">
        <f>P18*H18/100</f>
        <v>1961.5835200000008</v>
      </c>
      <c r="H18" s="163">
        <v>20</v>
      </c>
      <c r="I18" s="163">
        <f t="shared" si="0"/>
        <v>1961.5835200000008</v>
      </c>
      <c r="J18" s="163">
        <v>20</v>
      </c>
      <c r="K18" s="163">
        <f t="shared" si="1"/>
        <v>3923.1670400000016</v>
      </c>
      <c r="L18" s="163">
        <v>40</v>
      </c>
      <c r="M18" s="47"/>
      <c r="N18" s="47"/>
      <c r="O18" s="82">
        <f>(P18/P24*10000)/100</f>
        <v>1.551851735204147</v>
      </c>
      <c r="P18" s="163">
        <f>'Orçamento Final'!G134</f>
        <v>9807.917600000004</v>
      </c>
    </row>
    <row r="19" spans="1:16" ht="12.75">
      <c r="A19" s="166">
        <v>11</v>
      </c>
      <c r="B19" s="167" t="s">
        <v>215</v>
      </c>
      <c r="C19" s="47"/>
      <c r="D19" s="47"/>
      <c r="E19" s="163"/>
      <c r="F19" s="163"/>
      <c r="G19" s="163"/>
      <c r="H19" s="163"/>
      <c r="I19" s="163"/>
      <c r="J19" s="163"/>
      <c r="K19" s="163">
        <f>P19*L19/100</f>
        <v>33766.41930000001</v>
      </c>
      <c r="L19" s="163">
        <v>100</v>
      </c>
      <c r="M19" s="47"/>
      <c r="N19" s="47"/>
      <c r="O19" s="82">
        <f>(P19/P24*10000)/100</f>
        <v>5.3426709439663105</v>
      </c>
      <c r="P19" s="163">
        <f>'Orçamento Final'!G160</f>
        <v>33766.41930000001</v>
      </c>
    </row>
    <row r="20" spans="1:16" ht="12.75">
      <c r="A20" s="166">
        <v>12</v>
      </c>
      <c r="B20" s="167" t="s">
        <v>259</v>
      </c>
      <c r="C20" s="47"/>
      <c r="D20" s="47"/>
      <c r="E20" s="163">
        <f>P20*F20/100</f>
        <v>801.7085</v>
      </c>
      <c r="F20" s="163">
        <v>25</v>
      </c>
      <c r="G20" s="163">
        <f>P20*H20/100</f>
        <v>801.7085</v>
      </c>
      <c r="H20" s="163">
        <v>25</v>
      </c>
      <c r="I20" s="163"/>
      <c r="J20" s="163"/>
      <c r="K20" s="163">
        <f>P20*L20/100</f>
        <v>1603.417</v>
      </c>
      <c r="L20" s="163">
        <v>50</v>
      </c>
      <c r="M20" s="47"/>
      <c r="N20" s="47"/>
      <c r="O20" s="82">
        <f>(P20/P24*10000)/100</f>
        <v>0.5073993390209206</v>
      </c>
      <c r="P20" s="163">
        <f>'Orçamento Final'!G187</f>
        <v>3206.834</v>
      </c>
    </row>
    <row r="21" spans="1:16" ht="12.75">
      <c r="A21" s="166">
        <v>13</v>
      </c>
      <c r="B21" s="167" t="s">
        <v>94</v>
      </c>
      <c r="C21" s="47"/>
      <c r="D21" s="47"/>
      <c r="E21" s="163"/>
      <c r="F21" s="163"/>
      <c r="G21" s="163"/>
      <c r="H21" s="163"/>
      <c r="I21" s="163"/>
      <c r="J21" s="163"/>
      <c r="K21" s="163">
        <f>P21*L21/100</f>
        <v>18388.7496</v>
      </c>
      <c r="L21" s="163">
        <v>100</v>
      </c>
      <c r="M21" s="47"/>
      <c r="N21" s="47"/>
      <c r="O21" s="82">
        <f>(P21/P24*10000)/100</f>
        <v>2.909548605403715</v>
      </c>
      <c r="P21" s="163">
        <f>'Orçamento Final'!G195</f>
        <v>18388.7496</v>
      </c>
    </row>
    <row r="22" spans="1:16" ht="12.75">
      <c r="A22" s="166">
        <v>14</v>
      </c>
      <c r="B22" s="167" t="s">
        <v>252</v>
      </c>
      <c r="C22" s="47"/>
      <c r="D22" s="47"/>
      <c r="E22" s="163"/>
      <c r="F22" s="163"/>
      <c r="G22" s="163"/>
      <c r="H22" s="163"/>
      <c r="I22" s="163"/>
      <c r="J22" s="163"/>
      <c r="K22" s="163">
        <f>P22*L22/100</f>
        <v>5751.732699999999</v>
      </c>
      <c r="L22" s="163">
        <v>100</v>
      </c>
      <c r="M22" s="47"/>
      <c r="N22" s="47"/>
      <c r="O22" s="82">
        <f>(P22/P24*10000)/100</f>
        <v>0.9100643719646899</v>
      </c>
      <c r="P22" s="163">
        <f>'Orçamento Final'!G201</f>
        <v>5751.7327</v>
      </c>
    </row>
    <row r="23" spans="1:16" ht="12.75">
      <c r="A23" s="45"/>
      <c r="B23" s="46"/>
      <c r="C23" s="47"/>
      <c r="D23" s="47"/>
      <c r="E23" s="48"/>
      <c r="F23" s="47"/>
      <c r="G23" s="48"/>
      <c r="H23" s="47"/>
      <c r="I23" s="48"/>
      <c r="J23" s="47"/>
      <c r="K23" s="47"/>
      <c r="L23" s="47"/>
      <c r="M23" s="47"/>
      <c r="N23" s="47"/>
      <c r="O23" s="82"/>
      <c r="P23" s="47"/>
    </row>
    <row r="24" spans="1:16" ht="12.75">
      <c r="A24" s="45"/>
      <c r="B24" s="170" t="s">
        <v>10</v>
      </c>
      <c r="C24" s="165">
        <f>SUM(C9:C22)</f>
        <v>71692.44859999999</v>
      </c>
      <c r="D24" s="171"/>
      <c r="E24" s="165">
        <f>SUM(E9:E22)</f>
        <v>144878.75047000003</v>
      </c>
      <c r="F24" s="171"/>
      <c r="G24" s="165">
        <f>SUM(G9:G22)</f>
        <v>139457.15977</v>
      </c>
      <c r="H24" s="171"/>
      <c r="I24" s="165">
        <f>SUM(I9:I22)</f>
        <v>138378.82331</v>
      </c>
      <c r="J24" s="171"/>
      <c r="K24" s="165">
        <f>SUM(K9:K22)</f>
        <v>137606.64865</v>
      </c>
      <c r="L24" s="172"/>
      <c r="M24" s="165">
        <f>SUM(M9:M22)</f>
        <v>0</v>
      </c>
      <c r="N24" s="172"/>
      <c r="O24" s="164">
        <f>SUM(O9:O23)</f>
        <v>100.00000000000001</v>
      </c>
      <c r="P24" s="165">
        <f>SUM(P9:P23)</f>
        <v>632013.8308000001</v>
      </c>
    </row>
    <row r="25" spans="1:16" ht="12.75">
      <c r="A25" s="45" t="s">
        <v>5</v>
      </c>
      <c r="B25" s="170" t="s">
        <v>11</v>
      </c>
      <c r="C25" s="165">
        <f>+C24</f>
        <v>71692.44859999999</v>
      </c>
      <c r="D25" s="171"/>
      <c r="E25" s="165">
        <f>E24+C25</f>
        <v>216571.19907000003</v>
      </c>
      <c r="F25" s="171"/>
      <c r="G25" s="165">
        <f>G24+E25</f>
        <v>356028.35884</v>
      </c>
      <c r="H25" s="171"/>
      <c r="I25" s="165">
        <f>I24+G25</f>
        <v>494407.18215</v>
      </c>
      <c r="J25" s="171"/>
      <c r="K25" s="165">
        <f>K24+I25</f>
        <v>632013.8308</v>
      </c>
      <c r="L25" s="172"/>
      <c r="M25" s="165">
        <f>M24+K25</f>
        <v>632013.8308</v>
      </c>
      <c r="N25" s="172"/>
      <c r="O25" s="49"/>
      <c r="P25" s="50"/>
    </row>
    <row r="26" spans="1:16" ht="12.75">
      <c r="A26" s="45" t="s">
        <v>5</v>
      </c>
      <c r="B26" s="170" t="s">
        <v>12</v>
      </c>
      <c r="C26" s="165">
        <f>(C24/P24*10000)/100</f>
        <v>11.343493624063894</v>
      </c>
      <c r="D26" s="171"/>
      <c r="E26" s="165">
        <f>(E24/P24*10000)/100</f>
        <v>22.92335126378693</v>
      </c>
      <c r="F26" s="171"/>
      <c r="G26" s="165">
        <f>(G24/P24*10000)/100</f>
        <v>22.065523406896933</v>
      </c>
      <c r="H26" s="171"/>
      <c r="I26" s="165">
        <f>(I24/P24*10000)/100</f>
        <v>21.894904283161136</v>
      </c>
      <c r="J26" s="171"/>
      <c r="K26" s="165">
        <f>(K24/P24*10000)/100</f>
        <v>21.772727422091087</v>
      </c>
      <c r="L26" s="172"/>
      <c r="M26" s="165">
        <f>(M24/P24*10000)/100</f>
        <v>0</v>
      </c>
      <c r="N26" s="172"/>
      <c r="O26" s="49"/>
      <c r="P26" s="50"/>
    </row>
    <row r="27" spans="1:16" ht="12.75">
      <c r="A27" s="280"/>
      <c r="B27" s="173" t="s">
        <v>13</v>
      </c>
      <c r="C27" s="165">
        <f>+C26</f>
        <v>11.343493624063894</v>
      </c>
      <c r="D27" s="171"/>
      <c r="E27" s="165">
        <f>+E26+C27</f>
        <v>34.26684488785082</v>
      </c>
      <c r="F27" s="171"/>
      <c r="G27" s="165">
        <f>+G26+E27</f>
        <v>56.33236829474775</v>
      </c>
      <c r="H27" s="171"/>
      <c r="I27" s="165">
        <f>+I26+G27</f>
        <v>78.22727257790889</v>
      </c>
      <c r="J27" s="171"/>
      <c r="K27" s="165">
        <f>+K26+I27</f>
        <v>99.99999999999997</v>
      </c>
      <c r="L27" s="172"/>
      <c r="M27" s="165">
        <f>+M26+K27</f>
        <v>99.99999999999997</v>
      </c>
      <c r="N27" s="172"/>
      <c r="O27" s="49"/>
      <c r="P27" s="50"/>
    </row>
    <row r="28" spans="1:16" ht="9.75" customHeight="1">
      <c r="A28" s="174"/>
      <c r="B28" s="66"/>
      <c r="C28" s="66"/>
      <c r="D28" s="66"/>
      <c r="E28" s="66"/>
      <c r="F28" s="66"/>
      <c r="G28" s="66"/>
      <c r="H28" s="66"/>
      <c r="I28" s="66"/>
      <c r="J28" s="66"/>
      <c r="K28" s="66"/>
      <c r="L28" s="66"/>
      <c r="M28" s="66"/>
      <c r="N28" s="66"/>
      <c r="O28" s="31"/>
      <c r="P28" s="44"/>
    </row>
    <row r="29" spans="1:16" ht="9.75" customHeight="1">
      <c r="A29" s="51"/>
      <c r="B29" s="31"/>
      <c r="C29" s="38" t="s">
        <v>5</v>
      </c>
      <c r="D29" s="31"/>
      <c r="E29" s="31"/>
      <c r="F29" s="31"/>
      <c r="G29" s="31"/>
      <c r="H29" s="31"/>
      <c r="I29" s="31"/>
      <c r="J29" s="31"/>
      <c r="K29" s="31"/>
      <c r="L29" s="31"/>
      <c r="M29" s="31"/>
      <c r="N29" s="31"/>
      <c r="O29" s="31"/>
      <c r="P29" s="44"/>
    </row>
    <row r="30" spans="1:16" ht="9.75" customHeight="1">
      <c r="A30" s="52"/>
      <c r="B30" s="53"/>
      <c r="C30" s="54"/>
      <c r="D30" s="53"/>
      <c r="E30" s="53"/>
      <c r="F30" s="53"/>
      <c r="G30" s="53"/>
      <c r="H30" s="55"/>
      <c r="I30" s="53"/>
      <c r="J30" s="53"/>
      <c r="K30" s="53"/>
      <c r="L30" s="53"/>
      <c r="M30" s="53"/>
      <c r="N30" s="53"/>
      <c r="O30" s="53"/>
      <c r="P30" s="56"/>
    </row>
    <row r="31" spans="1:16" ht="9.75" customHeight="1">
      <c r="A31" s="52"/>
      <c r="B31" s="63"/>
      <c r="C31" s="64"/>
      <c r="D31" s="63"/>
      <c r="E31" s="63"/>
      <c r="F31" s="63"/>
      <c r="G31" s="63"/>
      <c r="H31" s="65"/>
      <c r="I31" s="63"/>
      <c r="J31" s="63"/>
      <c r="K31" s="63"/>
      <c r="L31" s="63"/>
      <c r="M31" s="63"/>
      <c r="N31" s="63"/>
      <c r="O31" s="53"/>
      <c r="P31" s="56"/>
    </row>
    <row r="32" spans="1:16" ht="9.75" customHeight="1">
      <c r="A32" s="52"/>
      <c r="B32" s="63"/>
      <c r="C32" s="64"/>
      <c r="D32" s="63"/>
      <c r="E32" s="63"/>
      <c r="F32" s="63"/>
      <c r="G32" s="63"/>
      <c r="H32" s="65"/>
      <c r="I32" s="63"/>
      <c r="J32" s="63"/>
      <c r="K32" s="63"/>
      <c r="L32" s="63"/>
      <c r="M32" s="63"/>
      <c r="N32" s="63"/>
      <c r="O32" s="53"/>
      <c r="P32" s="56"/>
    </row>
    <row r="33" spans="1:16" ht="9.75" customHeight="1">
      <c r="A33" s="57"/>
      <c r="B33" s="303" t="s">
        <v>17</v>
      </c>
      <c r="C33" s="304"/>
      <c r="D33" s="304"/>
      <c r="E33" s="304"/>
      <c r="F33" s="66"/>
      <c r="G33" s="66"/>
      <c r="H33" s="66"/>
      <c r="I33" s="309" t="s">
        <v>18</v>
      </c>
      <c r="J33" s="308"/>
      <c r="K33" s="308"/>
      <c r="L33" s="308"/>
      <c r="M33" s="308"/>
      <c r="N33" s="67"/>
      <c r="O33" s="53"/>
      <c r="P33" s="56"/>
    </row>
    <row r="34" spans="1:16" ht="10.5" customHeight="1">
      <c r="A34" s="57" t="s">
        <v>14</v>
      </c>
      <c r="B34" s="303" t="s">
        <v>90</v>
      </c>
      <c r="C34" s="304"/>
      <c r="D34" s="304"/>
      <c r="E34" s="304"/>
      <c r="F34" s="66"/>
      <c r="G34" s="66"/>
      <c r="H34" s="66"/>
      <c r="I34" s="307" t="s">
        <v>16</v>
      </c>
      <c r="J34" s="308"/>
      <c r="K34" s="308"/>
      <c r="L34" s="308"/>
      <c r="M34" s="308"/>
      <c r="N34" s="68"/>
      <c r="O34" s="58"/>
      <c r="P34" s="56"/>
    </row>
    <row r="35" spans="1:16" ht="12" customHeight="1">
      <c r="A35" s="59"/>
      <c r="B35" s="305" t="s">
        <v>82</v>
      </c>
      <c r="C35" s="306"/>
      <c r="D35" s="306"/>
      <c r="E35" s="306"/>
      <c r="F35" s="69"/>
      <c r="G35" s="69"/>
      <c r="H35" s="69"/>
      <c r="I35" s="310" t="s">
        <v>87</v>
      </c>
      <c r="J35" s="311"/>
      <c r="K35" s="311"/>
      <c r="L35" s="311"/>
      <c r="M35" s="311"/>
      <c r="N35" s="70"/>
      <c r="O35" s="60"/>
      <c r="P35" s="61"/>
    </row>
    <row r="36" spans="2:14" ht="12.75">
      <c r="B36" s="71"/>
      <c r="C36" s="71"/>
      <c r="D36" s="71"/>
      <c r="E36" s="71"/>
      <c r="F36" s="71"/>
      <c r="G36" s="71"/>
      <c r="H36" s="71"/>
      <c r="I36" s="71"/>
      <c r="J36" s="71"/>
      <c r="K36" s="72"/>
      <c r="L36" s="72"/>
      <c r="M36" s="72"/>
      <c r="N36" s="72"/>
    </row>
    <row r="37" spans="2:10" ht="12.75">
      <c r="B37" s="2"/>
      <c r="C37" s="2"/>
      <c r="D37" s="2"/>
      <c r="E37" s="2"/>
      <c r="F37" s="2"/>
      <c r="G37" s="2"/>
      <c r="H37" s="2"/>
      <c r="I37" s="2"/>
      <c r="J37" s="2"/>
    </row>
    <row r="38" spans="2:10" ht="12.75">
      <c r="B38" s="2"/>
      <c r="C38" s="2"/>
      <c r="D38" s="2"/>
      <c r="E38" s="2"/>
      <c r="F38" s="2"/>
      <c r="G38" s="2"/>
      <c r="H38" s="2"/>
      <c r="I38" s="2"/>
      <c r="J38" s="2"/>
    </row>
    <row r="39" spans="2:10" ht="12.75">
      <c r="B39" s="2"/>
      <c r="C39" s="2"/>
      <c r="D39" s="2"/>
      <c r="E39" s="2"/>
      <c r="F39" s="2"/>
      <c r="G39" s="2"/>
      <c r="H39" s="2"/>
      <c r="I39" s="2"/>
      <c r="J39" s="2"/>
    </row>
    <row r="40" spans="2:10" ht="12.75">
      <c r="B40" s="2"/>
      <c r="C40" s="2"/>
      <c r="D40" s="2"/>
      <c r="E40" s="2"/>
      <c r="F40" s="2"/>
      <c r="G40" s="2"/>
      <c r="H40" s="2"/>
      <c r="I40" s="2"/>
      <c r="J40" s="2"/>
    </row>
    <row r="41" spans="2:10" ht="12.75">
      <c r="B41" s="2"/>
      <c r="C41" s="2"/>
      <c r="D41" s="2"/>
      <c r="E41" s="2"/>
      <c r="F41" s="2"/>
      <c r="G41" s="2"/>
      <c r="H41" s="2"/>
      <c r="I41" s="2"/>
      <c r="J41" s="2"/>
    </row>
    <row r="42" spans="2:10" ht="12.75">
      <c r="B42" s="2"/>
      <c r="C42" s="2"/>
      <c r="D42" s="2"/>
      <c r="E42" s="2"/>
      <c r="F42" s="2"/>
      <c r="G42" s="2"/>
      <c r="H42" s="2"/>
      <c r="I42" s="2"/>
      <c r="J42" s="2"/>
    </row>
    <row r="43" spans="2:10" ht="12.75">
      <c r="B43" s="2"/>
      <c r="C43" s="2"/>
      <c r="D43" s="2"/>
      <c r="E43" s="2"/>
      <c r="F43" s="2"/>
      <c r="G43" s="2"/>
      <c r="H43" s="2"/>
      <c r="I43" s="2"/>
      <c r="J43" s="2"/>
    </row>
    <row r="44" spans="2:10" ht="12.75">
      <c r="B44" s="2"/>
      <c r="C44" s="2"/>
      <c r="D44" s="2"/>
      <c r="E44" s="2"/>
      <c r="F44" s="2"/>
      <c r="G44" s="2"/>
      <c r="H44" s="2"/>
      <c r="I44" s="2"/>
      <c r="J44" s="2"/>
    </row>
    <row r="45" spans="2:10" ht="12.75">
      <c r="B45" s="2"/>
      <c r="C45" s="2"/>
      <c r="D45" s="2"/>
      <c r="E45" s="2"/>
      <c r="F45" s="2"/>
      <c r="G45" s="2"/>
      <c r="H45" s="2"/>
      <c r="I45" s="2"/>
      <c r="J45" s="2"/>
    </row>
    <row r="46" spans="2:10" ht="12.75">
      <c r="B46" s="2"/>
      <c r="C46" s="2"/>
      <c r="D46" s="2"/>
      <c r="E46" s="2"/>
      <c r="F46" s="2"/>
      <c r="G46" s="2"/>
      <c r="H46" s="2"/>
      <c r="I46" s="2"/>
      <c r="J46" s="2"/>
    </row>
    <row r="47" spans="2:10" ht="12.75">
      <c r="B47" s="2"/>
      <c r="C47" s="2"/>
      <c r="D47" s="2"/>
      <c r="E47" s="2"/>
      <c r="F47" s="2"/>
      <c r="G47" s="2"/>
      <c r="H47" s="2"/>
      <c r="I47" s="2"/>
      <c r="J47" s="2"/>
    </row>
    <row r="48" spans="2:10" ht="12.75">
      <c r="B48" s="2"/>
      <c r="C48" s="2"/>
      <c r="D48" s="2"/>
      <c r="E48" s="2"/>
      <c r="F48" s="2"/>
      <c r="G48" s="2"/>
      <c r="H48" s="2"/>
      <c r="I48" s="2"/>
      <c r="J48" s="2"/>
    </row>
    <row r="49" spans="2:10" ht="12.75">
      <c r="B49" s="2"/>
      <c r="C49" s="2"/>
      <c r="D49" s="2"/>
      <c r="E49" s="2"/>
      <c r="F49" s="2"/>
      <c r="G49" s="2"/>
      <c r="H49" s="2"/>
      <c r="I49" s="2"/>
      <c r="J49" s="2"/>
    </row>
    <row r="50" spans="2:10" ht="12.75">
      <c r="B50" s="2"/>
      <c r="C50" s="2"/>
      <c r="D50" s="2"/>
      <c r="E50" s="2"/>
      <c r="F50" s="2"/>
      <c r="G50" s="2"/>
      <c r="H50" s="2"/>
      <c r="I50" s="2"/>
      <c r="J50" s="2"/>
    </row>
    <row r="51" spans="2:10" ht="12.75">
      <c r="B51" s="2"/>
      <c r="C51" s="2"/>
      <c r="D51" s="2"/>
      <c r="E51" s="2"/>
      <c r="F51" s="2"/>
      <c r="G51" s="2"/>
      <c r="H51" s="2"/>
      <c r="I51" s="2"/>
      <c r="J51" s="2"/>
    </row>
    <row r="52" spans="2:10" ht="12.75">
      <c r="B52" s="2"/>
      <c r="C52" s="2"/>
      <c r="D52" s="2"/>
      <c r="E52" s="2"/>
      <c r="F52" s="2"/>
      <c r="G52" s="2"/>
      <c r="H52" s="2"/>
      <c r="I52" s="2"/>
      <c r="J52" s="2"/>
    </row>
    <row r="53" spans="2:10" ht="12.75">
      <c r="B53" s="2"/>
      <c r="C53" s="2"/>
      <c r="D53" s="2"/>
      <c r="E53" s="2"/>
      <c r="F53" s="2"/>
      <c r="G53" s="2"/>
      <c r="H53" s="2"/>
      <c r="I53" s="2"/>
      <c r="J53" s="2"/>
    </row>
    <row r="54" spans="2:10" ht="12.75">
      <c r="B54" s="2"/>
      <c r="C54" s="2"/>
      <c r="D54" s="2"/>
      <c r="E54" s="2"/>
      <c r="F54" s="2"/>
      <c r="G54" s="2"/>
      <c r="H54" s="2"/>
      <c r="I54" s="2"/>
      <c r="J54" s="2"/>
    </row>
    <row r="55" spans="2:10" ht="12.75">
      <c r="B55" s="2"/>
      <c r="C55" s="2"/>
      <c r="D55" s="2"/>
      <c r="E55" s="2"/>
      <c r="F55" s="2"/>
      <c r="G55" s="2"/>
      <c r="H55" s="2"/>
      <c r="I55" s="2"/>
      <c r="J55" s="2"/>
    </row>
    <row r="56" spans="2:10" ht="12.75">
      <c r="B56" s="2"/>
      <c r="C56" s="2"/>
      <c r="D56" s="2"/>
      <c r="E56" s="2"/>
      <c r="F56" s="2"/>
      <c r="G56" s="2"/>
      <c r="H56" s="2"/>
      <c r="I56" s="2"/>
      <c r="J56" s="2"/>
    </row>
    <row r="57" spans="2:10" ht="12.75">
      <c r="B57" s="2"/>
      <c r="C57" s="2"/>
      <c r="D57" s="2"/>
      <c r="E57" s="2"/>
      <c r="F57" s="2"/>
      <c r="G57" s="2"/>
      <c r="H57" s="2"/>
      <c r="I57" s="2"/>
      <c r="J57" s="2"/>
    </row>
    <row r="58" spans="2:10" ht="12.75">
      <c r="B58" s="2"/>
      <c r="C58" s="2"/>
      <c r="D58" s="2"/>
      <c r="E58" s="2"/>
      <c r="F58" s="2"/>
      <c r="G58" s="2"/>
      <c r="H58" s="2"/>
      <c r="I58" s="2"/>
      <c r="J58" s="2"/>
    </row>
    <row r="59" spans="2:10" ht="12.75">
      <c r="B59" s="2"/>
      <c r="C59" s="2"/>
      <c r="D59" s="2"/>
      <c r="E59" s="2"/>
      <c r="F59" s="2"/>
      <c r="G59" s="2"/>
      <c r="H59" s="2"/>
      <c r="I59" s="2"/>
      <c r="J59" s="2"/>
    </row>
    <row r="60" spans="2:10" ht="12.75">
      <c r="B60" s="2"/>
      <c r="C60" s="2"/>
      <c r="D60" s="2"/>
      <c r="E60" s="2"/>
      <c r="F60" s="2"/>
      <c r="G60" s="2"/>
      <c r="H60" s="2"/>
      <c r="I60" s="2"/>
      <c r="J60" s="2"/>
    </row>
    <row r="61" spans="2:10" ht="12.75">
      <c r="B61" s="2"/>
      <c r="C61" s="2"/>
      <c r="D61" s="2"/>
      <c r="E61" s="2"/>
      <c r="F61" s="2"/>
      <c r="G61" s="2"/>
      <c r="H61" s="2"/>
      <c r="I61" s="2"/>
      <c r="J61" s="2"/>
    </row>
    <row r="62" spans="2:10" ht="12.75">
      <c r="B62" s="2"/>
      <c r="C62" s="2"/>
      <c r="D62" s="2"/>
      <c r="E62" s="2"/>
      <c r="F62" s="2"/>
      <c r="G62" s="2"/>
      <c r="H62" s="2"/>
      <c r="I62" s="2"/>
      <c r="J62" s="2"/>
    </row>
    <row r="63" spans="2:10" ht="12.75">
      <c r="B63" s="2"/>
      <c r="C63" s="2"/>
      <c r="D63" s="2"/>
      <c r="E63" s="2"/>
      <c r="F63" s="2"/>
      <c r="G63" s="2"/>
      <c r="H63" s="2"/>
      <c r="I63" s="2"/>
      <c r="J63" s="2"/>
    </row>
    <row r="64" spans="2:10" ht="12.75">
      <c r="B64" s="2"/>
      <c r="C64" s="2"/>
      <c r="D64" s="2"/>
      <c r="E64" s="2"/>
      <c r="F64" s="2"/>
      <c r="G64" s="2"/>
      <c r="H64" s="2"/>
      <c r="I64" s="2"/>
      <c r="J64" s="2"/>
    </row>
    <row r="65" spans="2:10" ht="12.75">
      <c r="B65" s="2"/>
      <c r="C65" s="2"/>
      <c r="D65" s="2"/>
      <c r="E65" s="2"/>
      <c r="F65" s="2"/>
      <c r="G65" s="2"/>
      <c r="H65" s="2"/>
      <c r="I65" s="2"/>
      <c r="J65" s="2"/>
    </row>
    <row r="66" spans="2:10" ht="12.75">
      <c r="B66" s="2"/>
      <c r="C66" s="2"/>
      <c r="D66" s="2"/>
      <c r="E66" s="2"/>
      <c r="F66" s="2"/>
      <c r="G66" s="2"/>
      <c r="H66" s="2"/>
      <c r="I66" s="2"/>
      <c r="J66" s="2"/>
    </row>
    <row r="67" spans="2:10" ht="12.75">
      <c r="B67" s="2"/>
      <c r="C67" s="2"/>
      <c r="D67" s="2"/>
      <c r="E67" s="2"/>
      <c r="F67" s="2"/>
      <c r="G67" s="2"/>
      <c r="H67" s="2"/>
      <c r="I67" s="2"/>
      <c r="J67" s="2"/>
    </row>
    <row r="68" spans="2:10" ht="12.75">
      <c r="B68" s="2"/>
      <c r="C68" s="2"/>
      <c r="D68" s="2"/>
      <c r="E68" s="2"/>
      <c r="F68" s="2"/>
      <c r="G68" s="2"/>
      <c r="H68" s="2"/>
      <c r="I68" s="2"/>
      <c r="J68" s="2"/>
    </row>
    <row r="69" spans="2:10" ht="12.75">
      <c r="B69" s="2"/>
      <c r="C69" s="2"/>
      <c r="D69" s="2"/>
      <c r="E69" s="2"/>
      <c r="F69" s="2"/>
      <c r="G69" s="2"/>
      <c r="H69" s="2"/>
      <c r="I69" s="2"/>
      <c r="J69" s="2"/>
    </row>
    <row r="70" spans="2:10" ht="12.75">
      <c r="B70" s="2"/>
      <c r="C70" s="2"/>
      <c r="D70" s="2"/>
      <c r="E70" s="2"/>
      <c r="F70" s="2"/>
      <c r="G70" s="2"/>
      <c r="H70" s="2"/>
      <c r="I70" s="2"/>
      <c r="J70" s="2"/>
    </row>
    <row r="71" spans="2:10" ht="12.75">
      <c r="B71" s="2"/>
      <c r="C71" s="2"/>
      <c r="D71" s="2"/>
      <c r="E71" s="2"/>
      <c r="F71" s="2"/>
      <c r="G71" s="2"/>
      <c r="H71" s="2"/>
      <c r="I71" s="2"/>
      <c r="J71" s="2"/>
    </row>
    <row r="72" spans="2:10" ht="12.75">
      <c r="B72" s="2"/>
      <c r="C72" s="2"/>
      <c r="D72" s="2"/>
      <c r="E72" s="2"/>
      <c r="F72" s="2"/>
      <c r="G72" s="2"/>
      <c r="H72" s="2"/>
      <c r="I72" s="2"/>
      <c r="J72" s="2"/>
    </row>
    <row r="73" spans="2:10" ht="12.75">
      <c r="B73" s="2"/>
      <c r="C73" s="2"/>
      <c r="D73" s="2"/>
      <c r="E73" s="2"/>
      <c r="F73" s="2"/>
      <c r="G73" s="2"/>
      <c r="H73" s="2"/>
      <c r="I73" s="2"/>
      <c r="J73" s="2"/>
    </row>
    <row r="74" spans="2:10" ht="12.75">
      <c r="B74" s="2"/>
      <c r="C74" s="2"/>
      <c r="D74" s="2"/>
      <c r="E74" s="2"/>
      <c r="F74" s="2"/>
      <c r="G74" s="2"/>
      <c r="H74" s="2"/>
      <c r="I74" s="2"/>
      <c r="J74" s="2"/>
    </row>
    <row r="75" spans="2:10" ht="12.75">
      <c r="B75" s="2"/>
      <c r="C75" s="2"/>
      <c r="D75" s="2"/>
      <c r="E75" s="2"/>
      <c r="F75" s="2"/>
      <c r="G75" s="2"/>
      <c r="H75" s="2"/>
      <c r="I75" s="2"/>
      <c r="J75" s="2"/>
    </row>
    <row r="76" spans="2:10" ht="12.75">
      <c r="B76" s="2"/>
      <c r="C76" s="2"/>
      <c r="D76" s="2"/>
      <c r="E76" s="2"/>
      <c r="F76" s="2"/>
      <c r="G76" s="2"/>
      <c r="H76" s="2"/>
      <c r="I76" s="2"/>
      <c r="J76" s="2"/>
    </row>
    <row r="77" spans="2:10" ht="12.75">
      <c r="B77" s="2"/>
      <c r="C77" s="2"/>
      <c r="D77" s="2"/>
      <c r="E77" s="2"/>
      <c r="F77" s="2"/>
      <c r="G77" s="2"/>
      <c r="H77" s="2"/>
      <c r="I77" s="2"/>
      <c r="J77" s="2"/>
    </row>
    <row r="78" spans="2:10" ht="12.75">
      <c r="B78" s="2"/>
      <c r="C78" s="2"/>
      <c r="D78" s="2"/>
      <c r="E78" s="2"/>
      <c r="F78" s="2"/>
      <c r="G78" s="2"/>
      <c r="H78" s="2"/>
      <c r="I78" s="2"/>
      <c r="J78" s="2"/>
    </row>
    <row r="79" spans="2:10" ht="12.75">
      <c r="B79" s="2"/>
      <c r="C79" s="2"/>
      <c r="D79" s="2"/>
      <c r="E79" s="2"/>
      <c r="F79" s="2"/>
      <c r="G79" s="2"/>
      <c r="H79" s="2"/>
      <c r="I79" s="2"/>
      <c r="J79" s="2"/>
    </row>
    <row r="80" spans="2:10" ht="12.75">
      <c r="B80" s="2"/>
      <c r="C80" s="2"/>
      <c r="D80" s="2"/>
      <c r="E80" s="2"/>
      <c r="F80" s="2"/>
      <c r="G80" s="2"/>
      <c r="H80" s="2"/>
      <c r="I80" s="2"/>
      <c r="J80" s="2"/>
    </row>
    <row r="81" spans="2:10" ht="12.75">
      <c r="B81" s="2"/>
      <c r="C81" s="2"/>
      <c r="D81" s="2"/>
      <c r="E81" s="2"/>
      <c r="F81" s="2"/>
      <c r="G81" s="2"/>
      <c r="H81" s="2"/>
      <c r="I81" s="2"/>
      <c r="J81" s="2"/>
    </row>
    <row r="82" spans="2:10" ht="12.75">
      <c r="B82" s="2"/>
      <c r="C82" s="2"/>
      <c r="D82" s="2"/>
      <c r="E82" s="2"/>
      <c r="F82" s="2"/>
      <c r="G82" s="2"/>
      <c r="H82" s="2"/>
      <c r="I82" s="2"/>
      <c r="J82" s="2"/>
    </row>
    <row r="83" spans="2:10" ht="12.75">
      <c r="B83" s="2"/>
      <c r="C83" s="2"/>
      <c r="D83" s="2"/>
      <c r="E83" s="2"/>
      <c r="F83" s="2"/>
      <c r="G83" s="2"/>
      <c r="H83" s="2"/>
      <c r="I83" s="2"/>
      <c r="J83" s="2"/>
    </row>
    <row r="84" spans="2:10" ht="12.75">
      <c r="B84" s="2"/>
      <c r="C84" s="2"/>
      <c r="D84" s="2"/>
      <c r="E84" s="2"/>
      <c r="F84" s="2"/>
      <c r="G84" s="2"/>
      <c r="H84" s="2"/>
      <c r="I84" s="2"/>
      <c r="J84" s="2"/>
    </row>
    <row r="85" spans="2:10" ht="12.75">
      <c r="B85" s="2"/>
      <c r="C85" s="2"/>
      <c r="D85" s="2"/>
      <c r="E85" s="2"/>
      <c r="F85" s="2"/>
      <c r="G85" s="2"/>
      <c r="H85" s="2"/>
      <c r="I85" s="2"/>
      <c r="J85" s="2"/>
    </row>
    <row r="86" spans="2:10" ht="12.75">
      <c r="B86" s="2"/>
      <c r="C86" s="2"/>
      <c r="D86" s="2"/>
      <c r="E86" s="2"/>
      <c r="F86" s="2"/>
      <c r="G86" s="2"/>
      <c r="H86" s="2"/>
      <c r="I86" s="2"/>
      <c r="J86" s="2"/>
    </row>
    <row r="87" spans="2:10" ht="12.75">
      <c r="B87" s="2"/>
      <c r="C87" s="2"/>
      <c r="D87" s="2"/>
      <c r="E87" s="2"/>
      <c r="F87" s="2"/>
      <c r="G87" s="2"/>
      <c r="H87" s="2"/>
      <c r="I87" s="2"/>
      <c r="J87" s="2"/>
    </row>
    <row r="88" spans="2:10" ht="12.75">
      <c r="B88" s="2"/>
      <c r="C88" s="2"/>
      <c r="D88" s="2"/>
      <c r="E88" s="2"/>
      <c r="F88" s="2"/>
      <c r="G88" s="2"/>
      <c r="H88" s="2"/>
      <c r="I88" s="2"/>
      <c r="J88" s="2"/>
    </row>
    <row r="89" spans="2:10" ht="12.75">
      <c r="B89" s="2"/>
      <c r="C89" s="2"/>
      <c r="D89" s="2"/>
      <c r="E89" s="2"/>
      <c r="F89" s="2"/>
      <c r="G89" s="2"/>
      <c r="H89" s="2"/>
      <c r="I89" s="2"/>
      <c r="J89" s="2"/>
    </row>
    <row r="90" spans="2:10" ht="12.75">
      <c r="B90" s="2"/>
      <c r="C90" s="2"/>
      <c r="D90" s="2"/>
      <c r="E90" s="2"/>
      <c r="F90" s="2"/>
      <c r="G90" s="2"/>
      <c r="H90" s="2"/>
      <c r="I90" s="2"/>
      <c r="J90" s="2"/>
    </row>
    <row r="91" spans="2:10" ht="12.75">
      <c r="B91" s="2"/>
      <c r="C91" s="2"/>
      <c r="D91" s="2"/>
      <c r="E91" s="2"/>
      <c r="F91" s="2"/>
      <c r="G91" s="2"/>
      <c r="H91" s="2"/>
      <c r="I91" s="2"/>
      <c r="J91" s="2"/>
    </row>
    <row r="92" spans="2:10" ht="12.75">
      <c r="B92" s="2"/>
      <c r="C92" s="2"/>
      <c r="D92" s="2"/>
      <c r="E92" s="2"/>
      <c r="F92" s="2"/>
      <c r="G92" s="2"/>
      <c r="H92" s="2"/>
      <c r="I92" s="2"/>
      <c r="J92" s="2"/>
    </row>
    <row r="93" spans="2:10" ht="12.75">
      <c r="B93" s="2"/>
      <c r="C93" s="2"/>
      <c r="D93" s="2"/>
      <c r="E93" s="2"/>
      <c r="F93" s="2"/>
      <c r="G93" s="2"/>
      <c r="H93" s="2"/>
      <c r="I93" s="2"/>
      <c r="J93" s="2"/>
    </row>
    <row r="94" spans="2:10" ht="12.75">
      <c r="B94" s="2"/>
      <c r="C94" s="2"/>
      <c r="D94" s="2"/>
      <c r="E94" s="2"/>
      <c r="F94" s="2"/>
      <c r="G94" s="2"/>
      <c r="H94" s="2"/>
      <c r="I94" s="2"/>
      <c r="J94" s="2"/>
    </row>
    <row r="95" spans="2:10" ht="12.75">
      <c r="B95" s="2"/>
      <c r="C95" s="2"/>
      <c r="D95" s="2"/>
      <c r="E95" s="2"/>
      <c r="F95" s="2"/>
      <c r="G95" s="2"/>
      <c r="H95" s="2"/>
      <c r="I95" s="2"/>
      <c r="J95" s="2"/>
    </row>
    <row r="96" spans="2:10" ht="12.75">
      <c r="B96" s="2"/>
      <c r="C96" s="2"/>
      <c r="D96" s="2"/>
      <c r="E96" s="2"/>
      <c r="F96" s="2"/>
      <c r="G96" s="2"/>
      <c r="H96" s="2"/>
      <c r="I96" s="2"/>
      <c r="J96" s="2"/>
    </row>
    <row r="97" spans="2:10" ht="12.75">
      <c r="B97" s="2"/>
      <c r="C97" s="2"/>
      <c r="D97" s="2"/>
      <c r="E97" s="2"/>
      <c r="F97" s="2"/>
      <c r="G97" s="2"/>
      <c r="H97" s="2"/>
      <c r="I97" s="2"/>
      <c r="J97" s="2"/>
    </row>
    <row r="98" spans="2:10" ht="12.75">
      <c r="B98" s="2"/>
      <c r="C98" s="2"/>
      <c r="D98" s="2"/>
      <c r="E98" s="2"/>
      <c r="F98" s="2"/>
      <c r="G98" s="2"/>
      <c r="H98" s="2"/>
      <c r="I98" s="2"/>
      <c r="J98" s="2"/>
    </row>
    <row r="99" spans="2:10" ht="12.75">
      <c r="B99" s="2"/>
      <c r="C99" s="2"/>
      <c r="D99" s="2"/>
      <c r="E99" s="2"/>
      <c r="F99" s="2"/>
      <c r="G99" s="2"/>
      <c r="H99" s="2"/>
      <c r="I99" s="2"/>
      <c r="J99" s="2"/>
    </row>
    <row r="100" spans="2:10" ht="12.75">
      <c r="B100" s="2"/>
      <c r="C100" s="2"/>
      <c r="D100" s="2"/>
      <c r="E100" s="2"/>
      <c r="F100" s="2"/>
      <c r="G100" s="2"/>
      <c r="H100" s="2"/>
      <c r="I100" s="2"/>
      <c r="J100" s="2"/>
    </row>
    <row r="101" spans="2:10" ht="12.75">
      <c r="B101" s="2"/>
      <c r="C101" s="2"/>
      <c r="D101" s="2"/>
      <c r="E101" s="2"/>
      <c r="F101" s="2"/>
      <c r="G101" s="2"/>
      <c r="H101" s="2"/>
      <c r="I101" s="2"/>
      <c r="J101" s="2"/>
    </row>
    <row r="102" spans="2:10" ht="12.75">
      <c r="B102" s="2"/>
      <c r="C102" s="2"/>
      <c r="D102" s="2"/>
      <c r="E102" s="2"/>
      <c r="F102" s="2"/>
      <c r="G102" s="2"/>
      <c r="H102" s="2"/>
      <c r="I102" s="2"/>
      <c r="J102" s="2"/>
    </row>
    <row r="103" spans="2:10" ht="12.75">
      <c r="B103" s="2"/>
      <c r="C103" s="2"/>
      <c r="D103" s="2"/>
      <c r="E103" s="2"/>
      <c r="F103" s="2"/>
      <c r="G103" s="2"/>
      <c r="H103" s="2"/>
      <c r="I103" s="2"/>
      <c r="J103" s="2"/>
    </row>
    <row r="104" spans="2:10" ht="12.75">
      <c r="B104" s="2"/>
      <c r="C104" s="2"/>
      <c r="D104" s="2"/>
      <c r="E104" s="2"/>
      <c r="F104" s="2"/>
      <c r="G104" s="2"/>
      <c r="H104" s="2"/>
      <c r="I104" s="2"/>
      <c r="J104" s="2"/>
    </row>
    <row r="105" spans="2:10" ht="12.75">
      <c r="B105" s="2"/>
      <c r="C105" s="2"/>
      <c r="D105" s="2"/>
      <c r="E105" s="2"/>
      <c r="F105" s="2"/>
      <c r="G105" s="2"/>
      <c r="H105" s="2"/>
      <c r="I105" s="2"/>
      <c r="J105" s="2"/>
    </row>
    <row r="106" spans="2:10" ht="12.75">
      <c r="B106" s="2"/>
      <c r="C106" s="2"/>
      <c r="D106" s="2"/>
      <c r="E106" s="2"/>
      <c r="F106" s="2"/>
      <c r="G106" s="2"/>
      <c r="H106" s="2"/>
      <c r="I106" s="2"/>
      <c r="J106" s="2"/>
    </row>
    <row r="107" spans="2:10" ht="12.75">
      <c r="B107" s="2"/>
      <c r="C107" s="2"/>
      <c r="D107" s="2"/>
      <c r="E107" s="2"/>
      <c r="F107" s="2"/>
      <c r="G107" s="2"/>
      <c r="H107" s="2"/>
      <c r="I107" s="2"/>
      <c r="J107" s="2"/>
    </row>
    <row r="108" spans="2:10" ht="12.75">
      <c r="B108" s="2"/>
      <c r="C108" s="2"/>
      <c r="D108" s="2"/>
      <c r="E108" s="2"/>
      <c r="F108" s="2"/>
      <c r="G108" s="2"/>
      <c r="H108" s="2"/>
      <c r="I108" s="2"/>
      <c r="J108" s="2"/>
    </row>
    <row r="109" spans="2:10" ht="12.75">
      <c r="B109" s="2"/>
      <c r="C109" s="2"/>
      <c r="D109" s="2"/>
      <c r="E109" s="2"/>
      <c r="F109" s="2"/>
      <c r="G109" s="2"/>
      <c r="H109" s="2"/>
      <c r="I109" s="2"/>
      <c r="J109" s="2"/>
    </row>
    <row r="110" spans="2:10" ht="12.75">
      <c r="B110" s="2"/>
      <c r="C110" s="2"/>
      <c r="D110" s="2"/>
      <c r="E110" s="2"/>
      <c r="F110" s="2"/>
      <c r="G110" s="2"/>
      <c r="H110" s="2"/>
      <c r="I110" s="2"/>
      <c r="J110" s="2"/>
    </row>
    <row r="111" spans="2:10" ht="12.75">
      <c r="B111" s="2"/>
      <c r="C111" s="2"/>
      <c r="D111" s="2"/>
      <c r="E111" s="2"/>
      <c r="F111" s="2"/>
      <c r="G111" s="2"/>
      <c r="H111" s="2"/>
      <c r="I111" s="2"/>
      <c r="J111" s="2"/>
    </row>
    <row r="112" spans="2:10" ht="12.75">
      <c r="B112" s="2"/>
      <c r="C112" s="2"/>
      <c r="D112" s="2"/>
      <c r="E112" s="2"/>
      <c r="F112" s="2"/>
      <c r="G112" s="2"/>
      <c r="H112" s="2"/>
      <c r="I112" s="2"/>
      <c r="J112" s="2"/>
    </row>
    <row r="113" spans="2:10" ht="12.75">
      <c r="B113" s="2"/>
      <c r="C113" s="2"/>
      <c r="D113" s="2"/>
      <c r="E113" s="2"/>
      <c r="F113" s="2"/>
      <c r="G113" s="2"/>
      <c r="H113" s="2"/>
      <c r="I113" s="2"/>
      <c r="J113" s="2"/>
    </row>
    <row r="114" spans="2:10" ht="12.75">
      <c r="B114" s="2"/>
      <c r="C114" s="2"/>
      <c r="D114" s="2"/>
      <c r="E114" s="2"/>
      <c r="F114" s="2"/>
      <c r="G114" s="2"/>
      <c r="H114" s="2"/>
      <c r="I114" s="2"/>
      <c r="J114" s="2"/>
    </row>
    <row r="115" spans="2:10" ht="12.75">
      <c r="B115" s="2"/>
      <c r="C115" s="2"/>
      <c r="D115" s="2"/>
      <c r="E115" s="2"/>
      <c r="F115" s="2"/>
      <c r="G115" s="2"/>
      <c r="H115" s="2"/>
      <c r="I115" s="2"/>
      <c r="J115" s="2"/>
    </row>
    <row r="116" spans="2:10" ht="12.75">
      <c r="B116" s="2"/>
      <c r="C116" s="2"/>
      <c r="D116" s="2"/>
      <c r="E116" s="2"/>
      <c r="F116" s="2"/>
      <c r="G116" s="2"/>
      <c r="H116" s="2"/>
      <c r="I116" s="2"/>
      <c r="J116" s="2"/>
    </row>
    <row r="117" spans="2:10" ht="12.75">
      <c r="B117" s="2"/>
      <c r="C117" s="2"/>
      <c r="D117" s="2"/>
      <c r="E117" s="2"/>
      <c r="F117" s="2"/>
      <c r="G117" s="2"/>
      <c r="H117" s="2"/>
      <c r="I117" s="2"/>
      <c r="J117" s="2"/>
    </row>
    <row r="118" spans="2:10" ht="12.75">
      <c r="B118" s="2"/>
      <c r="C118" s="2"/>
      <c r="D118" s="2"/>
      <c r="E118" s="2"/>
      <c r="F118" s="2"/>
      <c r="G118" s="2"/>
      <c r="H118" s="2"/>
      <c r="I118" s="2"/>
      <c r="J118" s="2"/>
    </row>
    <row r="119" spans="2:10" ht="12.75">
      <c r="B119" s="2"/>
      <c r="C119" s="2"/>
      <c r="D119" s="2"/>
      <c r="E119" s="2"/>
      <c r="F119" s="2"/>
      <c r="G119" s="2"/>
      <c r="H119" s="2"/>
      <c r="I119" s="2"/>
      <c r="J119" s="2"/>
    </row>
    <row r="120" spans="2:10" ht="12.75">
      <c r="B120" s="2"/>
      <c r="C120" s="2"/>
      <c r="D120" s="2"/>
      <c r="E120" s="2"/>
      <c r="F120" s="2"/>
      <c r="G120" s="2"/>
      <c r="H120" s="2"/>
      <c r="I120" s="2"/>
      <c r="J120" s="2"/>
    </row>
    <row r="121" spans="2:10" ht="12.75">
      <c r="B121" s="2"/>
      <c r="C121" s="2"/>
      <c r="D121" s="2"/>
      <c r="E121" s="2"/>
      <c r="F121" s="2"/>
      <c r="G121" s="2"/>
      <c r="H121" s="2"/>
      <c r="I121" s="2"/>
      <c r="J121" s="2"/>
    </row>
    <row r="122" spans="2:10" ht="12.75">
      <c r="B122" s="2"/>
      <c r="C122" s="2"/>
      <c r="D122" s="2"/>
      <c r="E122" s="2"/>
      <c r="F122" s="2"/>
      <c r="G122" s="2"/>
      <c r="H122" s="2"/>
      <c r="I122" s="2"/>
      <c r="J122" s="2"/>
    </row>
    <row r="123" spans="2:10" ht="12.75">
      <c r="B123" s="2"/>
      <c r="C123" s="2"/>
      <c r="D123" s="2"/>
      <c r="E123" s="2"/>
      <c r="F123" s="2"/>
      <c r="G123" s="2"/>
      <c r="H123" s="2"/>
      <c r="I123" s="2"/>
      <c r="J123" s="2"/>
    </row>
    <row r="124" spans="2:10" ht="12.75">
      <c r="B124" s="2"/>
      <c r="C124" s="2"/>
      <c r="D124" s="2"/>
      <c r="E124" s="2"/>
      <c r="F124" s="2"/>
      <c r="G124" s="2"/>
      <c r="H124" s="2"/>
      <c r="I124" s="2"/>
      <c r="J124" s="2"/>
    </row>
    <row r="125" spans="2:10" ht="12.75">
      <c r="B125" s="2"/>
      <c r="C125" s="2"/>
      <c r="D125" s="2"/>
      <c r="E125" s="2"/>
      <c r="F125" s="2"/>
      <c r="G125" s="2"/>
      <c r="H125" s="2"/>
      <c r="I125" s="2"/>
      <c r="J125" s="2"/>
    </row>
    <row r="126" spans="2:10" ht="12.75">
      <c r="B126" s="2"/>
      <c r="C126" s="2"/>
      <c r="D126" s="2"/>
      <c r="E126" s="2"/>
      <c r="F126" s="2"/>
      <c r="G126" s="2"/>
      <c r="H126" s="2"/>
      <c r="I126" s="2"/>
      <c r="J126" s="2"/>
    </row>
    <row r="127" spans="2:10" ht="12.75">
      <c r="B127" s="2"/>
      <c r="C127" s="2"/>
      <c r="D127" s="2"/>
      <c r="E127" s="2"/>
      <c r="F127" s="2"/>
      <c r="G127" s="2"/>
      <c r="H127" s="2"/>
      <c r="I127" s="2"/>
      <c r="J127" s="2"/>
    </row>
    <row r="128" spans="2:10" ht="12.75">
      <c r="B128" s="2"/>
      <c r="C128" s="2"/>
      <c r="D128" s="2"/>
      <c r="E128" s="2"/>
      <c r="F128" s="2"/>
      <c r="G128" s="2"/>
      <c r="H128" s="2"/>
      <c r="I128" s="2"/>
      <c r="J128" s="2"/>
    </row>
    <row r="129" spans="2:10" ht="12.75">
      <c r="B129" s="2"/>
      <c r="C129" s="2"/>
      <c r="D129" s="2"/>
      <c r="E129" s="2"/>
      <c r="F129" s="2"/>
      <c r="G129" s="2"/>
      <c r="H129" s="2"/>
      <c r="I129" s="2"/>
      <c r="J129" s="2"/>
    </row>
    <row r="130" spans="2:10" ht="12.75">
      <c r="B130" s="2"/>
      <c r="C130" s="2"/>
      <c r="D130" s="2"/>
      <c r="E130" s="2"/>
      <c r="F130" s="2"/>
      <c r="G130" s="2"/>
      <c r="H130" s="2"/>
      <c r="I130" s="2"/>
      <c r="J130" s="2"/>
    </row>
    <row r="131" spans="2:10" ht="12.75">
      <c r="B131" s="2"/>
      <c r="C131" s="2"/>
      <c r="D131" s="2"/>
      <c r="E131" s="2"/>
      <c r="F131" s="2"/>
      <c r="G131" s="2"/>
      <c r="H131" s="2"/>
      <c r="I131" s="2"/>
      <c r="J131" s="2"/>
    </row>
    <row r="132" spans="2:10" ht="12.75">
      <c r="B132" s="2"/>
      <c r="C132" s="2"/>
      <c r="D132" s="2"/>
      <c r="E132" s="2"/>
      <c r="F132" s="2"/>
      <c r="G132" s="2"/>
      <c r="H132" s="2"/>
      <c r="I132" s="2"/>
      <c r="J132" s="2"/>
    </row>
    <row r="133" spans="2:10" ht="12.75">
      <c r="B133" s="2"/>
      <c r="C133" s="2"/>
      <c r="D133" s="2"/>
      <c r="E133" s="2"/>
      <c r="F133" s="2"/>
      <c r="G133" s="2"/>
      <c r="H133" s="2"/>
      <c r="I133" s="2"/>
      <c r="J133" s="2"/>
    </row>
    <row r="134" spans="2:10" ht="12.75">
      <c r="B134" s="2"/>
      <c r="C134" s="2"/>
      <c r="D134" s="2"/>
      <c r="E134" s="2"/>
      <c r="F134" s="2"/>
      <c r="G134" s="2"/>
      <c r="H134" s="2"/>
      <c r="I134" s="2"/>
      <c r="J134" s="2"/>
    </row>
    <row r="135" spans="2:10" ht="12.75">
      <c r="B135" s="2"/>
      <c r="C135" s="2"/>
      <c r="D135" s="2"/>
      <c r="E135" s="2"/>
      <c r="F135" s="2"/>
      <c r="G135" s="2"/>
      <c r="H135" s="2"/>
      <c r="I135" s="2"/>
      <c r="J135" s="2"/>
    </row>
    <row r="136" spans="2:10" ht="12.75">
      <c r="B136" s="2"/>
      <c r="C136" s="2"/>
      <c r="D136" s="2"/>
      <c r="E136" s="2"/>
      <c r="F136" s="2"/>
      <c r="G136" s="2"/>
      <c r="H136" s="2"/>
      <c r="I136" s="2"/>
      <c r="J136" s="2"/>
    </row>
    <row r="137" spans="2:10" ht="12.75">
      <c r="B137" s="2"/>
      <c r="C137" s="2"/>
      <c r="D137" s="2"/>
      <c r="E137" s="2"/>
      <c r="F137" s="2"/>
      <c r="G137" s="2"/>
      <c r="H137" s="2"/>
      <c r="I137" s="2"/>
      <c r="J137" s="2"/>
    </row>
    <row r="138" spans="2:10" ht="12.75">
      <c r="B138" s="2"/>
      <c r="C138" s="2"/>
      <c r="D138" s="2"/>
      <c r="E138" s="2"/>
      <c r="F138" s="2"/>
      <c r="G138" s="2"/>
      <c r="H138" s="2"/>
      <c r="I138" s="2"/>
      <c r="J138" s="2"/>
    </row>
    <row r="139" spans="2:10" ht="12.75">
      <c r="B139" s="2"/>
      <c r="C139" s="2"/>
      <c r="D139" s="2"/>
      <c r="E139" s="2"/>
      <c r="F139" s="2"/>
      <c r="G139" s="2"/>
      <c r="H139" s="2"/>
      <c r="I139" s="2"/>
      <c r="J139" s="2"/>
    </row>
    <row r="140" spans="2:10" ht="12.75">
      <c r="B140" s="2"/>
      <c r="C140" s="2"/>
      <c r="D140" s="2"/>
      <c r="E140" s="2"/>
      <c r="F140" s="2"/>
      <c r="G140" s="2"/>
      <c r="H140" s="2"/>
      <c r="I140" s="2"/>
      <c r="J140" s="2"/>
    </row>
    <row r="141" spans="2:10" ht="12.75">
      <c r="B141" s="2"/>
      <c r="C141" s="2"/>
      <c r="D141" s="2"/>
      <c r="E141" s="2"/>
      <c r="F141" s="2"/>
      <c r="G141" s="2"/>
      <c r="H141" s="2"/>
      <c r="I141" s="2"/>
      <c r="J141" s="2"/>
    </row>
    <row r="142" spans="2:10" ht="12.75">
      <c r="B142" s="2"/>
      <c r="C142" s="2"/>
      <c r="D142" s="2"/>
      <c r="E142" s="2"/>
      <c r="F142" s="2"/>
      <c r="G142" s="2"/>
      <c r="H142" s="2"/>
      <c r="I142" s="2"/>
      <c r="J142" s="2"/>
    </row>
    <row r="143" spans="2:10" ht="12.75">
      <c r="B143" s="2"/>
      <c r="C143" s="2"/>
      <c r="D143" s="2"/>
      <c r="E143" s="2"/>
      <c r="F143" s="2"/>
      <c r="G143" s="2"/>
      <c r="H143" s="2"/>
      <c r="I143" s="2"/>
      <c r="J143" s="2"/>
    </row>
    <row r="144" spans="2:10" ht="12.75">
      <c r="B144" s="2"/>
      <c r="C144" s="2"/>
      <c r="D144" s="2"/>
      <c r="E144" s="2"/>
      <c r="F144" s="2"/>
      <c r="G144" s="2"/>
      <c r="H144" s="2"/>
      <c r="I144" s="2"/>
      <c r="J144" s="2"/>
    </row>
    <row r="145" spans="2:10" ht="12.75">
      <c r="B145" s="2"/>
      <c r="C145" s="2"/>
      <c r="D145" s="2"/>
      <c r="E145" s="2"/>
      <c r="F145" s="2"/>
      <c r="G145" s="2"/>
      <c r="H145" s="2"/>
      <c r="I145" s="2"/>
      <c r="J145" s="2"/>
    </row>
    <row r="146" spans="2:10" ht="12.75">
      <c r="B146" s="2"/>
      <c r="C146" s="2"/>
      <c r="D146" s="2"/>
      <c r="E146" s="2"/>
      <c r="F146" s="2"/>
      <c r="G146" s="2"/>
      <c r="H146" s="2"/>
      <c r="I146" s="2"/>
      <c r="J146" s="2"/>
    </row>
    <row r="147" spans="2:10" ht="12.75">
      <c r="B147" s="2"/>
      <c r="C147" s="2"/>
      <c r="D147" s="2"/>
      <c r="E147" s="2"/>
      <c r="F147" s="2"/>
      <c r="G147" s="2"/>
      <c r="H147" s="2"/>
      <c r="I147" s="2"/>
      <c r="J147" s="2"/>
    </row>
    <row r="148" spans="2:10" ht="12.75">
      <c r="B148" s="2"/>
      <c r="C148" s="2"/>
      <c r="D148" s="2"/>
      <c r="E148" s="2"/>
      <c r="F148" s="2"/>
      <c r="G148" s="2"/>
      <c r="H148" s="2"/>
      <c r="I148" s="2"/>
      <c r="J148" s="2"/>
    </row>
    <row r="149" spans="2:10" ht="12.75">
      <c r="B149" s="2"/>
      <c r="C149" s="2"/>
      <c r="D149" s="2"/>
      <c r="E149" s="2"/>
      <c r="F149" s="2"/>
      <c r="G149" s="2"/>
      <c r="H149" s="2"/>
      <c r="I149" s="2"/>
      <c r="J149" s="2"/>
    </row>
    <row r="150" spans="2:10" ht="12.75">
      <c r="B150" s="2"/>
      <c r="C150" s="2"/>
      <c r="D150" s="2"/>
      <c r="E150" s="2"/>
      <c r="F150" s="2"/>
      <c r="G150" s="2"/>
      <c r="H150" s="2"/>
      <c r="I150" s="2"/>
      <c r="J150" s="2"/>
    </row>
    <row r="151" spans="2:10" ht="12.75">
      <c r="B151" s="2"/>
      <c r="C151" s="2"/>
      <c r="D151" s="2"/>
      <c r="E151" s="2"/>
      <c r="F151" s="2"/>
      <c r="G151" s="2"/>
      <c r="H151" s="2"/>
      <c r="I151" s="2"/>
      <c r="J151" s="2"/>
    </row>
    <row r="152" spans="2:10" ht="12.75">
      <c r="B152" s="2"/>
      <c r="C152" s="2"/>
      <c r="D152" s="2"/>
      <c r="E152" s="2"/>
      <c r="F152" s="2"/>
      <c r="G152" s="2"/>
      <c r="H152" s="2"/>
      <c r="I152" s="2"/>
      <c r="J152" s="2"/>
    </row>
    <row r="153" spans="2:10" ht="12.75">
      <c r="B153" s="2"/>
      <c r="C153" s="2"/>
      <c r="D153" s="2"/>
      <c r="E153" s="2"/>
      <c r="F153" s="2"/>
      <c r="G153" s="2"/>
      <c r="H153" s="2"/>
      <c r="I153" s="2"/>
      <c r="J153" s="2"/>
    </row>
    <row r="154" spans="2:10" ht="12.75">
      <c r="B154" s="2"/>
      <c r="C154" s="2"/>
      <c r="D154" s="2"/>
      <c r="E154" s="2"/>
      <c r="F154" s="2"/>
      <c r="G154" s="2"/>
      <c r="H154" s="2"/>
      <c r="I154" s="2"/>
      <c r="J154" s="2"/>
    </row>
    <row r="155" spans="2:10" ht="12.75">
      <c r="B155" s="2"/>
      <c r="C155" s="2"/>
      <c r="D155" s="2"/>
      <c r="E155" s="2"/>
      <c r="F155" s="2"/>
      <c r="G155" s="2"/>
      <c r="H155" s="2"/>
      <c r="I155" s="2"/>
      <c r="J155" s="2"/>
    </row>
    <row r="156" spans="2:10" ht="12.75">
      <c r="B156" s="2"/>
      <c r="C156" s="2"/>
      <c r="D156" s="2"/>
      <c r="E156" s="2"/>
      <c r="F156" s="2"/>
      <c r="G156" s="2"/>
      <c r="H156" s="2"/>
      <c r="I156" s="2"/>
      <c r="J156" s="2"/>
    </row>
    <row r="157" spans="2:10" ht="12.75">
      <c r="B157" s="2"/>
      <c r="C157" s="2"/>
      <c r="D157" s="2"/>
      <c r="E157" s="2"/>
      <c r="F157" s="2"/>
      <c r="G157" s="2"/>
      <c r="H157" s="2"/>
      <c r="I157" s="2"/>
      <c r="J157" s="2"/>
    </row>
    <row r="158" spans="2:10" ht="12.75">
      <c r="B158" s="2"/>
      <c r="C158" s="2"/>
      <c r="D158" s="2"/>
      <c r="E158" s="2"/>
      <c r="F158" s="2"/>
      <c r="G158" s="2"/>
      <c r="H158" s="2"/>
      <c r="I158" s="2"/>
      <c r="J158" s="2"/>
    </row>
    <row r="159" spans="2:10" ht="12.75">
      <c r="B159" s="2"/>
      <c r="C159" s="2"/>
      <c r="D159" s="2"/>
      <c r="E159" s="2"/>
      <c r="F159" s="2"/>
      <c r="G159" s="2"/>
      <c r="H159" s="2"/>
      <c r="I159" s="2"/>
      <c r="J159" s="2"/>
    </row>
    <row r="160" spans="2:10" ht="12.75">
      <c r="B160" s="2"/>
      <c r="C160" s="2"/>
      <c r="D160" s="2"/>
      <c r="E160" s="2"/>
      <c r="F160" s="2"/>
      <c r="G160" s="2"/>
      <c r="H160" s="2"/>
      <c r="I160" s="2"/>
      <c r="J160" s="2"/>
    </row>
    <row r="161" spans="2:10" ht="12.75">
      <c r="B161" s="2"/>
      <c r="C161" s="2"/>
      <c r="D161" s="2"/>
      <c r="E161" s="2"/>
      <c r="F161" s="2"/>
      <c r="G161" s="2"/>
      <c r="H161" s="2"/>
      <c r="I161" s="2"/>
      <c r="J161" s="2"/>
    </row>
    <row r="162" spans="2:10" ht="12.75">
      <c r="B162" s="2"/>
      <c r="C162" s="2"/>
      <c r="D162" s="2"/>
      <c r="E162" s="2"/>
      <c r="F162" s="2"/>
      <c r="G162" s="2"/>
      <c r="H162" s="2"/>
      <c r="I162" s="2"/>
      <c r="J162" s="2"/>
    </row>
    <row r="163" spans="2:10" ht="12.75">
      <c r="B163" s="2"/>
      <c r="C163" s="2"/>
      <c r="D163" s="2"/>
      <c r="E163" s="2"/>
      <c r="F163" s="2"/>
      <c r="G163" s="2"/>
      <c r="H163" s="2"/>
      <c r="I163" s="2"/>
      <c r="J163" s="2"/>
    </row>
    <row r="164" spans="2:10" ht="12.75">
      <c r="B164" s="2"/>
      <c r="C164" s="2"/>
      <c r="D164" s="2"/>
      <c r="E164" s="2"/>
      <c r="F164" s="2"/>
      <c r="G164" s="2"/>
      <c r="H164" s="2"/>
      <c r="I164" s="2"/>
      <c r="J164" s="2"/>
    </row>
    <row r="165" spans="2:10" ht="12.75">
      <c r="B165" s="2"/>
      <c r="C165" s="2"/>
      <c r="D165" s="2"/>
      <c r="E165" s="2"/>
      <c r="F165" s="2"/>
      <c r="G165" s="2"/>
      <c r="H165" s="2"/>
      <c r="I165" s="2"/>
      <c r="J165" s="2"/>
    </row>
    <row r="166" spans="2:10" ht="12.75">
      <c r="B166" s="2"/>
      <c r="C166" s="2"/>
      <c r="D166" s="2"/>
      <c r="E166" s="2"/>
      <c r="F166" s="2"/>
      <c r="G166" s="2"/>
      <c r="H166" s="2"/>
      <c r="I166" s="2"/>
      <c r="J166" s="2"/>
    </row>
    <row r="167" spans="2:10" ht="12.75">
      <c r="B167" s="2"/>
      <c r="C167" s="2"/>
      <c r="D167" s="2"/>
      <c r="E167" s="2"/>
      <c r="F167" s="2"/>
      <c r="G167" s="2"/>
      <c r="H167" s="2"/>
      <c r="I167" s="2"/>
      <c r="J167" s="2"/>
    </row>
    <row r="168" spans="2:10" ht="12.75">
      <c r="B168" s="2"/>
      <c r="C168" s="2"/>
      <c r="D168" s="2"/>
      <c r="E168" s="2"/>
      <c r="F168" s="2"/>
      <c r="G168" s="2"/>
      <c r="H168" s="2"/>
      <c r="I168" s="2"/>
      <c r="J168" s="2"/>
    </row>
    <row r="169" spans="2:10" ht="12.75">
      <c r="B169" s="2"/>
      <c r="C169" s="2"/>
      <c r="D169" s="2"/>
      <c r="E169" s="2"/>
      <c r="F169" s="2"/>
      <c r="G169" s="2"/>
      <c r="H169" s="2"/>
      <c r="I169" s="2"/>
      <c r="J169" s="2"/>
    </row>
    <row r="170" spans="2:10" ht="12.75">
      <c r="B170" s="2"/>
      <c r="C170" s="2"/>
      <c r="D170" s="2"/>
      <c r="E170" s="2"/>
      <c r="F170" s="2"/>
      <c r="G170" s="2"/>
      <c r="H170" s="2"/>
      <c r="I170" s="2"/>
      <c r="J170" s="2"/>
    </row>
    <row r="171" spans="2:10" ht="12.75">
      <c r="B171" s="2"/>
      <c r="C171" s="2"/>
      <c r="D171" s="2"/>
      <c r="E171" s="2"/>
      <c r="F171" s="2"/>
      <c r="G171" s="2"/>
      <c r="H171" s="2"/>
      <c r="I171" s="2"/>
      <c r="J171" s="2"/>
    </row>
    <row r="172" spans="2:10" ht="12.75">
      <c r="B172" s="2"/>
      <c r="C172" s="2"/>
      <c r="D172" s="2"/>
      <c r="E172" s="2"/>
      <c r="F172" s="2"/>
      <c r="G172" s="2"/>
      <c r="H172" s="2"/>
      <c r="I172" s="2"/>
      <c r="J172" s="2"/>
    </row>
    <row r="173" spans="2:10" ht="12.75">
      <c r="B173" s="2"/>
      <c r="C173" s="2"/>
      <c r="D173" s="2"/>
      <c r="E173" s="2"/>
      <c r="F173" s="2"/>
      <c r="G173" s="2"/>
      <c r="H173" s="2"/>
      <c r="I173" s="2"/>
      <c r="J173" s="2"/>
    </row>
    <row r="174" spans="2:10" ht="12.75">
      <c r="B174" s="2"/>
      <c r="C174" s="2"/>
      <c r="D174" s="2"/>
      <c r="E174" s="2"/>
      <c r="F174" s="2"/>
      <c r="G174" s="2"/>
      <c r="H174" s="2"/>
      <c r="I174" s="2"/>
      <c r="J174" s="2"/>
    </row>
    <row r="175" spans="2:10" ht="12.75">
      <c r="B175" s="2"/>
      <c r="C175" s="2"/>
      <c r="D175" s="2"/>
      <c r="E175" s="2"/>
      <c r="F175" s="2"/>
      <c r="G175" s="2"/>
      <c r="H175" s="2"/>
      <c r="I175" s="2"/>
      <c r="J175" s="2"/>
    </row>
    <row r="176" spans="2:10" ht="12.75">
      <c r="B176" s="2"/>
      <c r="C176" s="2"/>
      <c r="D176" s="2"/>
      <c r="E176" s="2"/>
      <c r="F176" s="2"/>
      <c r="G176" s="2"/>
      <c r="H176" s="2"/>
      <c r="I176" s="2"/>
      <c r="J176" s="2"/>
    </row>
    <row r="177" spans="2:10" ht="12.75">
      <c r="B177" s="2"/>
      <c r="C177" s="2"/>
      <c r="D177" s="2"/>
      <c r="E177" s="2"/>
      <c r="F177" s="2"/>
      <c r="G177" s="2"/>
      <c r="H177" s="2"/>
      <c r="I177" s="2"/>
      <c r="J177" s="2"/>
    </row>
    <row r="178" spans="2:10" ht="12.75">
      <c r="B178" s="2"/>
      <c r="C178" s="2"/>
      <c r="D178" s="2"/>
      <c r="E178" s="2"/>
      <c r="F178" s="2"/>
      <c r="G178" s="2"/>
      <c r="H178" s="2"/>
      <c r="I178" s="2"/>
      <c r="J178" s="2"/>
    </row>
    <row r="179" spans="2:10" ht="12.75">
      <c r="B179" s="2"/>
      <c r="C179" s="2"/>
      <c r="D179" s="2"/>
      <c r="E179" s="2"/>
      <c r="F179" s="2"/>
      <c r="G179" s="2"/>
      <c r="H179" s="2"/>
      <c r="I179" s="2"/>
      <c r="J179" s="2"/>
    </row>
    <row r="180" spans="2:10" ht="12.75">
      <c r="B180" s="2"/>
      <c r="C180" s="2"/>
      <c r="D180" s="2"/>
      <c r="E180" s="2"/>
      <c r="F180" s="2"/>
      <c r="G180" s="2"/>
      <c r="H180" s="2"/>
      <c r="I180" s="2"/>
      <c r="J180" s="2"/>
    </row>
    <row r="181" spans="2:10" ht="12.75">
      <c r="B181" s="2"/>
      <c r="C181" s="2"/>
      <c r="D181" s="2"/>
      <c r="E181" s="2"/>
      <c r="F181" s="2"/>
      <c r="G181" s="2"/>
      <c r="H181" s="2"/>
      <c r="I181" s="2"/>
      <c r="J181" s="2"/>
    </row>
    <row r="182" spans="2:10" ht="12.75">
      <c r="B182" s="2"/>
      <c r="C182" s="2"/>
      <c r="D182" s="2"/>
      <c r="E182" s="2"/>
      <c r="F182" s="2"/>
      <c r="G182" s="2"/>
      <c r="H182" s="2"/>
      <c r="I182" s="2"/>
      <c r="J182" s="2"/>
    </row>
    <row r="183" spans="2:10" ht="12.75">
      <c r="B183" s="2"/>
      <c r="C183" s="2"/>
      <c r="D183" s="2"/>
      <c r="E183" s="2"/>
      <c r="F183" s="2"/>
      <c r="G183" s="2"/>
      <c r="H183" s="2"/>
      <c r="I183" s="2"/>
      <c r="J183" s="2"/>
    </row>
    <row r="184" spans="2:10" ht="12.75">
      <c r="B184" s="2"/>
      <c r="C184" s="2"/>
      <c r="D184" s="2"/>
      <c r="E184" s="2"/>
      <c r="F184" s="2"/>
      <c r="G184" s="2"/>
      <c r="H184" s="2"/>
      <c r="I184" s="2"/>
      <c r="J184" s="2"/>
    </row>
    <row r="185" spans="2:10" ht="12.75">
      <c r="B185" s="2"/>
      <c r="C185" s="2"/>
      <c r="D185" s="2"/>
      <c r="E185" s="2"/>
      <c r="F185" s="2"/>
      <c r="G185" s="2"/>
      <c r="H185" s="2"/>
      <c r="I185" s="2"/>
      <c r="J185" s="2"/>
    </row>
    <row r="186" spans="2:10" ht="12.75">
      <c r="B186" s="2"/>
      <c r="C186" s="2"/>
      <c r="D186" s="2"/>
      <c r="E186" s="2"/>
      <c r="F186" s="2"/>
      <c r="G186" s="2"/>
      <c r="H186" s="2"/>
      <c r="I186" s="2"/>
      <c r="J186" s="2"/>
    </row>
    <row r="187" spans="2:10" ht="12.75">
      <c r="B187" s="2"/>
      <c r="C187" s="2"/>
      <c r="D187" s="2"/>
      <c r="E187" s="2"/>
      <c r="F187" s="2"/>
      <c r="G187" s="2"/>
      <c r="H187" s="2"/>
      <c r="I187" s="2"/>
      <c r="J187" s="2"/>
    </row>
    <row r="188" spans="2:10" ht="12.75">
      <c r="B188" s="2"/>
      <c r="C188" s="2"/>
      <c r="D188" s="2"/>
      <c r="E188" s="2"/>
      <c r="F188" s="2"/>
      <c r="G188" s="2"/>
      <c r="H188" s="2"/>
      <c r="I188" s="2"/>
      <c r="J188" s="2"/>
    </row>
    <row r="189" spans="2:10" ht="12.75">
      <c r="B189" s="2"/>
      <c r="C189" s="2"/>
      <c r="D189" s="2"/>
      <c r="E189" s="2"/>
      <c r="F189" s="2"/>
      <c r="G189" s="2"/>
      <c r="H189" s="2"/>
      <c r="I189" s="2"/>
      <c r="J189" s="2"/>
    </row>
    <row r="190" spans="2:10" ht="12.75">
      <c r="B190" s="2"/>
      <c r="C190" s="2"/>
      <c r="D190" s="2"/>
      <c r="E190" s="2"/>
      <c r="F190" s="2"/>
      <c r="G190" s="2"/>
      <c r="H190" s="2"/>
      <c r="I190" s="2"/>
      <c r="J190" s="2"/>
    </row>
    <row r="191" spans="2:10" ht="12.75">
      <c r="B191" s="2"/>
      <c r="C191" s="2"/>
      <c r="D191" s="2"/>
      <c r="E191" s="2"/>
      <c r="F191" s="2"/>
      <c r="G191" s="2"/>
      <c r="H191" s="2"/>
      <c r="I191" s="2"/>
      <c r="J191" s="2"/>
    </row>
    <row r="192" spans="2:10" ht="12.75">
      <c r="B192" s="2"/>
      <c r="C192" s="2"/>
      <c r="D192" s="2"/>
      <c r="E192" s="2"/>
      <c r="F192" s="2"/>
      <c r="G192" s="2"/>
      <c r="H192" s="2"/>
      <c r="I192" s="2"/>
      <c r="J192" s="2"/>
    </row>
    <row r="193" spans="2:10" ht="12.75">
      <c r="B193" s="2"/>
      <c r="C193" s="2"/>
      <c r="D193" s="2"/>
      <c r="E193" s="2"/>
      <c r="F193" s="2"/>
      <c r="G193" s="2"/>
      <c r="H193" s="2"/>
      <c r="I193" s="2"/>
      <c r="J193" s="2"/>
    </row>
    <row r="194" spans="2:10" ht="12.75">
      <c r="B194" s="2"/>
      <c r="C194" s="2"/>
      <c r="D194" s="2"/>
      <c r="E194" s="2"/>
      <c r="F194" s="2"/>
      <c r="G194" s="2"/>
      <c r="H194" s="2"/>
      <c r="I194" s="2"/>
      <c r="J194" s="2"/>
    </row>
    <row r="195" spans="2:10" ht="12.75">
      <c r="B195" s="2"/>
      <c r="C195" s="2"/>
      <c r="D195" s="2"/>
      <c r="E195" s="2"/>
      <c r="F195" s="2"/>
      <c r="G195" s="2"/>
      <c r="H195" s="2"/>
      <c r="I195" s="2"/>
      <c r="J195" s="2"/>
    </row>
    <row r="196" spans="2:10" ht="12.75">
      <c r="B196" s="2"/>
      <c r="C196" s="2"/>
      <c r="D196" s="2"/>
      <c r="E196" s="2"/>
      <c r="F196" s="2"/>
      <c r="G196" s="2"/>
      <c r="H196" s="2"/>
      <c r="I196" s="2"/>
      <c r="J196" s="2"/>
    </row>
    <row r="197" spans="2:10" ht="12.75">
      <c r="B197" s="2"/>
      <c r="C197" s="2"/>
      <c r="D197" s="2"/>
      <c r="E197" s="2"/>
      <c r="F197" s="2"/>
      <c r="G197" s="2"/>
      <c r="H197" s="2"/>
      <c r="I197" s="2"/>
      <c r="J197" s="2"/>
    </row>
    <row r="198" spans="2:10" ht="12.75">
      <c r="B198" s="2"/>
      <c r="C198" s="2"/>
      <c r="D198" s="2"/>
      <c r="E198" s="2"/>
      <c r="F198" s="2"/>
      <c r="G198" s="2"/>
      <c r="H198" s="2"/>
      <c r="I198" s="2"/>
      <c r="J198" s="2"/>
    </row>
    <row r="199" spans="2:10" ht="12.75">
      <c r="B199" s="2"/>
      <c r="C199" s="2"/>
      <c r="D199" s="2"/>
      <c r="E199" s="2"/>
      <c r="F199" s="2"/>
      <c r="G199" s="2"/>
      <c r="H199" s="2"/>
      <c r="I199" s="2"/>
      <c r="J199" s="2"/>
    </row>
    <row r="200" spans="2:10" ht="12.75">
      <c r="B200" s="2"/>
      <c r="C200" s="2"/>
      <c r="D200" s="2"/>
      <c r="E200" s="2"/>
      <c r="F200" s="2"/>
      <c r="G200" s="2"/>
      <c r="H200" s="2"/>
      <c r="I200" s="2"/>
      <c r="J200" s="2"/>
    </row>
    <row r="201" spans="2:10" ht="12.75">
      <c r="B201" s="2"/>
      <c r="C201" s="2"/>
      <c r="D201" s="2"/>
      <c r="E201" s="2"/>
      <c r="F201" s="2"/>
      <c r="G201" s="2"/>
      <c r="H201" s="2"/>
      <c r="I201" s="2"/>
      <c r="J201" s="2"/>
    </row>
    <row r="202" spans="2:10" ht="12.75">
      <c r="B202" s="2"/>
      <c r="C202" s="2"/>
      <c r="D202" s="2"/>
      <c r="E202" s="2"/>
      <c r="F202" s="2"/>
      <c r="G202" s="2"/>
      <c r="H202" s="2"/>
      <c r="I202" s="2"/>
      <c r="J202" s="2"/>
    </row>
    <row r="203" spans="2:10" ht="12.75">
      <c r="B203" s="2"/>
      <c r="C203" s="2"/>
      <c r="D203" s="2"/>
      <c r="E203" s="2"/>
      <c r="F203" s="2"/>
      <c r="G203" s="2"/>
      <c r="H203" s="2"/>
      <c r="I203" s="2"/>
      <c r="J203" s="2"/>
    </row>
    <row r="204" spans="2:10" ht="12.75">
      <c r="B204" s="2"/>
      <c r="C204" s="2"/>
      <c r="D204" s="2"/>
      <c r="E204" s="2"/>
      <c r="F204" s="2"/>
      <c r="G204" s="2"/>
      <c r="H204" s="2"/>
      <c r="I204" s="2"/>
      <c r="J204" s="2"/>
    </row>
    <row r="205" spans="2:10" ht="12.75">
      <c r="B205" s="2"/>
      <c r="C205" s="2"/>
      <c r="D205" s="2"/>
      <c r="E205" s="2"/>
      <c r="F205" s="2"/>
      <c r="G205" s="2"/>
      <c r="H205" s="2"/>
      <c r="I205" s="2"/>
      <c r="J205" s="2"/>
    </row>
    <row r="206" spans="2:10" ht="12.75">
      <c r="B206" s="2"/>
      <c r="C206" s="2"/>
      <c r="D206" s="2"/>
      <c r="E206" s="2"/>
      <c r="F206" s="2"/>
      <c r="G206" s="2"/>
      <c r="H206" s="2"/>
      <c r="I206" s="2"/>
      <c r="J206" s="2"/>
    </row>
    <row r="207" spans="2:10" ht="12.75">
      <c r="B207" s="2"/>
      <c r="C207" s="2"/>
      <c r="D207" s="2"/>
      <c r="E207" s="2"/>
      <c r="F207" s="2"/>
      <c r="G207" s="2"/>
      <c r="H207" s="2"/>
      <c r="I207" s="2"/>
      <c r="J207" s="2"/>
    </row>
    <row r="208" spans="2:10" ht="12.75">
      <c r="B208" s="2"/>
      <c r="C208" s="2"/>
      <c r="D208" s="2"/>
      <c r="E208" s="2"/>
      <c r="F208" s="2"/>
      <c r="G208" s="2"/>
      <c r="H208" s="2"/>
      <c r="I208" s="2"/>
      <c r="J208" s="2"/>
    </row>
    <row r="209" spans="2:10" ht="12.75">
      <c r="B209" s="2"/>
      <c r="C209" s="2"/>
      <c r="D209" s="2"/>
      <c r="E209" s="2"/>
      <c r="F209" s="2"/>
      <c r="G209" s="2"/>
      <c r="H209" s="2"/>
      <c r="I209" s="2"/>
      <c r="J209" s="2"/>
    </row>
    <row r="210" spans="2:10" ht="12.75">
      <c r="B210" s="2"/>
      <c r="C210" s="2"/>
      <c r="D210" s="2"/>
      <c r="E210" s="2"/>
      <c r="F210" s="2"/>
      <c r="G210" s="2"/>
      <c r="H210" s="2"/>
      <c r="I210" s="2"/>
      <c r="J210" s="2"/>
    </row>
    <row r="211" spans="2:10" ht="12.75">
      <c r="B211" s="2"/>
      <c r="C211" s="2"/>
      <c r="D211" s="2"/>
      <c r="E211" s="2"/>
      <c r="F211" s="2"/>
      <c r="G211" s="2"/>
      <c r="H211" s="2"/>
      <c r="I211" s="2"/>
      <c r="J211" s="2"/>
    </row>
    <row r="212" spans="2:10" ht="12.75">
      <c r="B212" s="2"/>
      <c r="C212" s="2"/>
      <c r="D212" s="2"/>
      <c r="E212" s="2"/>
      <c r="F212" s="2"/>
      <c r="G212" s="2"/>
      <c r="H212" s="2"/>
      <c r="I212" s="2"/>
      <c r="J212" s="2"/>
    </row>
    <row r="213" spans="2:10" ht="12.75">
      <c r="B213" s="2"/>
      <c r="C213" s="2"/>
      <c r="D213" s="2"/>
      <c r="E213" s="2"/>
      <c r="F213" s="2"/>
      <c r="G213" s="2"/>
      <c r="H213" s="2"/>
      <c r="I213" s="2"/>
      <c r="J213" s="2"/>
    </row>
    <row r="214" spans="2:10" ht="12.75">
      <c r="B214" s="2"/>
      <c r="C214" s="2"/>
      <c r="D214" s="2"/>
      <c r="E214" s="2"/>
      <c r="F214" s="2"/>
      <c r="G214" s="2"/>
      <c r="H214" s="2"/>
      <c r="I214" s="2"/>
      <c r="J214" s="2"/>
    </row>
    <row r="215" spans="2:10" ht="12.75">
      <c r="B215" s="2"/>
      <c r="C215" s="2"/>
      <c r="D215" s="2"/>
      <c r="E215" s="2"/>
      <c r="F215" s="2"/>
      <c r="G215" s="2"/>
      <c r="H215" s="2"/>
      <c r="I215" s="2"/>
      <c r="J215" s="2"/>
    </row>
    <row r="216" spans="2:10" ht="12.75">
      <c r="B216" s="2"/>
      <c r="C216" s="2"/>
      <c r="D216" s="2"/>
      <c r="E216" s="2"/>
      <c r="F216" s="2"/>
      <c r="G216" s="2"/>
      <c r="H216" s="2"/>
      <c r="I216" s="2"/>
      <c r="J216" s="2"/>
    </row>
    <row r="217" spans="2:10" ht="12.75">
      <c r="B217" s="2"/>
      <c r="C217" s="2"/>
      <c r="D217" s="2"/>
      <c r="E217" s="2"/>
      <c r="F217" s="2"/>
      <c r="G217" s="2"/>
      <c r="H217" s="2"/>
      <c r="I217" s="2"/>
      <c r="J217" s="2"/>
    </row>
    <row r="218" spans="2:10" ht="12.75">
      <c r="B218" s="2"/>
      <c r="C218" s="2"/>
      <c r="D218" s="2"/>
      <c r="E218" s="2"/>
      <c r="F218" s="2"/>
      <c r="G218" s="2"/>
      <c r="H218" s="2"/>
      <c r="I218" s="2"/>
      <c r="J218" s="2"/>
    </row>
    <row r="219" spans="2:10" ht="12.75">
      <c r="B219" s="2"/>
      <c r="C219" s="2"/>
      <c r="D219" s="2"/>
      <c r="E219" s="2"/>
      <c r="F219" s="2"/>
      <c r="G219" s="2"/>
      <c r="H219" s="2"/>
      <c r="I219" s="2"/>
      <c r="J219" s="2"/>
    </row>
    <row r="220" spans="2:10" ht="12.75">
      <c r="B220" s="2"/>
      <c r="C220" s="2"/>
      <c r="D220" s="2"/>
      <c r="E220" s="2"/>
      <c r="F220" s="2"/>
      <c r="G220" s="2"/>
      <c r="H220" s="2"/>
      <c r="I220" s="2"/>
      <c r="J220" s="2"/>
    </row>
    <row r="221" spans="2:10" ht="12.75">
      <c r="B221" s="2"/>
      <c r="C221" s="2"/>
      <c r="D221" s="2"/>
      <c r="E221" s="2"/>
      <c r="F221" s="2"/>
      <c r="G221" s="2"/>
      <c r="H221" s="2"/>
      <c r="I221" s="2"/>
      <c r="J221" s="2"/>
    </row>
    <row r="222" spans="2:10" ht="12.75">
      <c r="B222" s="2"/>
      <c r="C222" s="2"/>
      <c r="D222" s="2"/>
      <c r="E222" s="2"/>
      <c r="F222" s="2"/>
      <c r="G222" s="2"/>
      <c r="H222" s="2"/>
      <c r="I222" s="2"/>
      <c r="J222" s="2"/>
    </row>
    <row r="223" spans="2:10" ht="12.75">
      <c r="B223" s="2"/>
      <c r="C223" s="2"/>
      <c r="D223" s="2"/>
      <c r="E223" s="2"/>
      <c r="F223" s="2"/>
      <c r="G223" s="2"/>
      <c r="H223" s="2"/>
      <c r="I223" s="2"/>
      <c r="J223" s="2"/>
    </row>
    <row r="224" spans="2:10" ht="12.75">
      <c r="B224" s="2"/>
      <c r="C224" s="2"/>
      <c r="D224" s="2"/>
      <c r="E224" s="2"/>
      <c r="F224" s="2"/>
      <c r="G224" s="2"/>
      <c r="H224" s="2"/>
      <c r="I224" s="2"/>
      <c r="J224" s="2"/>
    </row>
    <row r="225" spans="2:10" ht="12.75">
      <c r="B225" s="2"/>
      <c r="C225" s="2"/>
      <c r="D225" s="2"/>
      <c r="E225" s="2"/>
      <c r="F225" s="2"/>
      <c r="G225" s="2"/>
      <c r="H225" s="2"/>
      <c r="I225" s="2"/>
      <c r="J225" s="2"/>
    </row>
    <row r="226" spans="2:10" ht="12.75">
      <c r="B226" s="2"/>
      <c r="C226" s="2"/>
      <c r="D226" s="2"/>
      <c r="E226" s="2"/>
      <c r="F226" s="2"/>
      <c r="G226" s="2"/>
      <c r="H226" s="2"/>
      <c r="I226" s="2"/>
      <c r="J226" s="2"/>
    </row>
    <row r="227" spans="2:10" ht="12.75">
      <c r="B227" s="2"/>
      <c r="C227" s="2"/>
      <c r="D227" s="2"/>
      <c r="E227" s="2"/>
      <c r="F227" s="2"/>
      <c r="G227" s="2"/>
      <c r="H227" s="2"/>
      <c r="I227" s="2"/>
      <c r="J227" s="2"/>
    </row>
    <row r="228" spans="2:10" ht="12.75">
      <c r="B228" s="2"/>
      <c r="C228" s="2"/>
      <c r="D228" s="2"/>
      <c r="E228" s="2"/>
      <c r="F228" s="2"/>
      <c r="G228" s="2"/>
      <c r="H228" s="2"/>
      <c r="I228" s="2"/>
      <c r="J228" s="2"/>
    </row>
    <row r="229" spans="2:10" ht="12.75">
      <c r="B229" s="2"/>
      <c r="C229" s="2"/>
      <c r="D229" s="2"/>
      <c r="E229" s="2"/>
      <c r="F229" s="2"/>
      <c r="G229" s="2"/>
      <c r="H229" s="2"/>
      <c r="I229" s="2"/>
      <c r="J229" s="2"/>
    </row>
    <row r="230" spans="2:10" ht="12.75">
      <c r="B230" s="2"/>
      <c r="C230" s="2"/>
      <c r="D230" s="2"/>
      <c r="E230" s="2"/>
      <c r="F230" s="2"/>
      <c r="G230" s="2"/>
      <c r="H230" s="2"/>
      <c r="I230" s="2"/>
      <c r="J230" s="2"/>
    </row>
    <row r="231" spans="2:10" ht="12.75">
      <c r="B231" s="2"/>
      <c r="C231" s="2"/>
      <c r="D231" s="2"/>
      <c r="E231" s="2"/>
      <c r="F231" s="2"/>
      <c r="G231" s="2"/>
      <c r="H231" s="2"/>
      <c r="I231" s="2"/>
      <c r="J231" s="2"/>
    </row>
    <row r="232" spans="2:10" ht="12.75">
      <c r="B232" s="2"/>
      <c r="C232" s="2"/>
      <c r="D232" s="2"/>
      <c r="E232" s="2"/>
      <c r="F232" s="2"/>
      <c r="G232" s="2"/>
      <c r="H232" s="2"/>
      <c r="I232" s="2"/>
      <c r="J232" s="2"/>
    </row>
    <row r="233" spans="2:10" ht="12.75">
      <c r="B233" s="2"/>
      <c r="C233" s="2"/>
      <c r="D233" s="2"/>
      <c r="E233" s="2"/>
      <c r="F233" s="2"/>
      <c r="G233" s="2"/>
      <c r="H233" s="2"/>
      <c r="I233" s="2"/>
      <c r="J233" s="2"/>
    </row>
    <row r="234" spans="2:10" ht="12.75">
      <c r="B234" s="2"/>
      <c r="C234" s="2"/>
      <c r="D234" s="2"/>
      <c r="E234" s="2"/>
      <c r="F234" s="2"/>
      <c r="G234" s="2"/>
      <c r="H234" s="2"/>
      <c r="I234" s="2"/>
      <c r="J234" s="2"/>
    </row>
    <row r="235" spans="2:10" ht="12.75">
      <c r="B235" s="2"/>
      <c r="C235" s="2"/>
      <c r="D235" s="2"/>
      <c r="E235" s="2"/>
      <c r="F235" s="2"/>
      <c r="G235" s="2"/>
      <c r="H235" s="2"/>
      <c r="I235" s="2"/>
      <c r="J235" s="2"/>
    </row>
    <row r="236" spans="2:10" ht="12.75">
      <c r="B236" s="2"/>
      <c r="C236" s="2"/>
      <c r="D236" s="2"/>
      <c r="E236" s="2"/>
      <c r="F236" s="2"/>
      <c r="G236" s="2"/>
      <c r="H236" s="2"/>
      <c r="I236" s="2"/>
      <c r="J236" s="2"/>
    </row>
    <row r="237" spans="2:10" ht="12.75">
      <c r="B237" s="2"/>
      <c r="C237" s="2"/>
      <c r="D237" s="2"/>
      <c r="E237" s="2"/>
      <c r="F237" s="2"/>
      <c r="G237" s="2"/>
      <c r="H237" s="2"/>
      <c r="I237" s="2"/>
      <c r="J237" s="2"/>
    </row>
    <row r="238" spans="2:10" ht="12.75">
      <c r="B238" s="2"/>
      <c r="C238" s="2"/>
      <c r="D238" s="2"/>
      <c r="E238" s="2"/>
      <c r="F238" s="2"/>
      <c r="G238" s="2"/>
      <c r="H238" s="2"/>
      <c r="I238" s="2"/>
      <c r="J238" s="2"/>
    </row>
  </sheetData>
  <sheetProtection/>
  <mergeCells count="12">
    <mergeCell ref="A1:P1"/>
    <mergeCell ref="E6:J6"/>
    <mergeCell ref="A5:E5"/>
    <mergeCell ref="I3:K3"/>
    <mergeCell ref="I4:P4"/>
    <mergeCell ref="A4:H4"/>
    <mergeCell ref="B34:E34"/>
    <mergeCell ref="B35:E35"/>
    <mergeCell ref="B33:E33"/>
    <mergeCell ref="I34:M34"/>
    <mergeCell ref="I33:M33"/>
    <mergeCell ref="I35:M35"/>
  </mergeCells>
  <printOptions horizontalCentered="1"/>
  <pageMargins left="0.5905511811023623" right="0.5905511811023623" top="1.3779527559055118" bottom="0.5905511811023623" header="0.5118110236220472" footer="0.5118110236220472"/>
  <pageSetup horizontalDpi="360" verticalDpi="36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dc:creator>
  <cp:keywords/>
  <dc:description/>
  <cp:lastModifiedBy>Microsoft</cp:lastModifiedBy>
  <cp:lastPrinted>2022-03-16T13:13:06Z</cp:lastPrinted>
  <dcterms:created xsi:type="dcterms:W3CDTF">2001-11-23T10:44:52Z</dcterms:created>
  <dcterms:modified xsi:type="dcterms:W3CDTF">2022-04-06T15:15:25Z</dcterms:modified>
  <cp:category/>
  <cp:version/>
  <cp:contentType/>
  <cp:contentStatus/>
</cp:coreProperties>
</file>