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1"/>
  </bookViews>
  <sheets>
    <sheet name="orçamento" sheetId="1" r:id="rId1"/>
    <sheet name="cronograma" sheetId="2" r:id="rId2"/>
  </sheets>
  <definedNames>
    <definedName name="_xlnm.Print_Area" localSheetId="1">'cronograma'!$A$1:$L$23</definedName>
    <definedName name="_xlnm.Print_Area" localSheetId="0">'orçamento'!$A$1:$G$40</definedName>
  </definedNames>
  <calcPr fullCalcOnLoad="1"/>
</workbook>
</file>

<file path=xl/sharedStrings.xml><?xml version="1.0" encoding="utf-8"?>
<sst xmlns="http://schemas.openxmlformats.org/spreadsheetml/2006/main" count="129" uniqueCount="91">
  <si>
    <t>ITEM</t>
  </si>
  <si>
    <t>m²</t>
  </si>
  <si>
    <t>UN</t>
  </si>
  <si>
    <t>QUANT</t>
  </si>
  <si>
    <t>m</t>
  </si>
  <si>
    <t>DISCRIMINAÇÃO</t>
  </si>
  <si>
    <t>SISTEMA DE DRENAGEM PLUVIAL</t>
  </si>
  <si>
    <t>un</t>
  </si>
  <si>
    <t>PAVIMENTAÇÃO</t>
  </si>
  <si>
    <t>TOTAL DO ITEM 3</t>
  </si>
  <si>
    <t>VALOR TOTAL DO ORÇAMENTO</t>
  </si>
  <si>
    <t>1.1</t>
  </si>
  <si>
    <t>TOTAL DO ITEM 1</t>
  </si>
  <si>
    <t>3.</t>
  </si>
  <si>
    <t>3.2</t>
  </si>
  <si>
    <t>4.</t>
  </si>
  <si>
    <t>4.1</t>
  </si>
  <si>
    <t>TOTAL DO ITEM 4</t>
  </si>
  <si>
    <t>3.1</t>
  </si>
  <si>
    <r>
      <t>OBRA:</t>
    </r>
    <r>
      <rPr>
        <sz val="10"/>
        <rFont val="Arial"/>
        <family val="2"/>
      </rPr>
      <t xml:space="preserve"> Pavimentação em pedras irregulares </t>
    </r>
  </si>
  <si>
    <t>SERVIÇOS PRELIMINARES</t>
  </si>
  <si>
    <t>SERVIÇOS COMPLEMENTARES</t>
  </si>
  <si>
    <t>Aterro e compactação da base do passeio p/ estabilização da guia</t>
  </si>
  <si>
    <t>PREÇO UNITÁRIO</t>
  </si>
  <si>
    <t>PREÇO TOTAL</t>
  </si>
  <si>
    <t>CÓDIGO SINAPI</t>
  </si>
  <si>
    <t>74223/001</t>
  </si>
  <si>
    <t>1:4 cimento:areia, incluindo escavação e aterro</t>
  </si>
  <si>
    <t>Placa de obra em chapa de aço galvanizado</t>
  </si>
  <si>
    <t>74209/001</t>
  </si>
  <si>
    <t>m³</t>
  </si>
  <si>
    <t>2.</t>
  </si>
  <si>
    <t>SINALIZAÇÃO VIÁRIA</t>
  </si>
  <si>
    <t>Placa octogonal com indicação de PARE</t>
  </si>
  <si>
    <t>5.</t>
  </si>
  <si>
    <t>5.1</t>
  </si>
  <si>
    <t>TOTAL DO ITEM 2</t>
  </si>
  <si>
    <t>TOTAL DO ITEM 5</t>
  </si>
  <si>
    <t xml:space="preserve">Meio-fio de concreto pré-moldado 7x10x30x100cm, rejuntado com argamassa </t>
  </si>
  <si>
    <t>Juliana Menegatti</t>
  </si>
  <si>
    <t>Engª Civil - CREA/SC nº 059.807-8</t>
  </si>
  <si>
    <t>________________________</t>
  </si>
  <si>
    <t>___________________________</t>
  </si>
  <si>
    <t>VALOR (R$)</t>
  </si>
  <si>
    <t>PESO    (%)</t>
  </si>
  <si>
    <t>TEMPO</t>
  </si>
  <si>
    <t>MÊS - 01</t>
  </si>
  <si>
    <t>MÊS - 02</t>
  </si>
  <si>
    <t>Total</t>
  </si>
  <si>
    <t>%</t>
  </si>
  <si>
    <t>R$</t>
  </si>
  <si>
    <t>TOTAL MENSAL</t>
  </si>
  <si>
    <t>TOTAL ACUMULADO</t>
  </si>
  <si>
    <t>1.</t>
  </si>
  <si>
    <t>MOVIMENTOS DE TERRA</t>
  </si>
  <si>
    <t>3.3</t>
  </si>
  <si>
    <t>5.2</t>
  </si>
  <si>
    <t>Placa circular com indicação de 40KM/H</t>
  </si>
  <si>
    <t>6.</t>
  </si>
  <si>
    <t>6.1</t>
  </si>
  <si>
    <t>TOTAL DO ITEM 6</t>
  </si>
  <si>
    <t>MÊS - 03</t>
  </si>
  <si>
    <t>2.2</t>
  </si>
  <si>
    <t>5.3</t>
  </si>
  <si>
    <t>Pavimentação em pedras irregulares, com rejunte de pó de pedra (e=2cm), compactado</t>
  </si>
  <si>
    <t>4.2</t>
  </si>
  <si>
    <t>4.3</t>
  </si>
  <si>
    <t>SICRO</t>
  </si>
  <si>
    <t>Fornecimento e colocação de tubo de concreto diâmetro 600mm - sem enrocamento</t>
  </si>
  <si>
    <t>Base em pedrisco (e=6cm)</t>
  </si>
  <si>
    <t>BDI (Bonificação para despesas indiretas) incluso nos itens do orçamento de 23,38%, conforme planilha de composição em anexo.</t>
  </si>
  <si>
    <t>2 S 04 964 52</t>
  </si>
  <si>
    <t>55835</t>
  </si>
  <si>
    <t>5.4</t>
  </si>
  <si>
    <t>1 A 01 850 01</t>
  </si>
  <si>
    <t>1 A 01 870 01</t>
  </si>
  <si>
    <t>Confecção de suporte e travessa p/ placa de sinalização</t>
  </si>
  <si>
    <t>78785 - Sinapi/Ch</t>
  </si>
  <si>
    <t>CC01</t>
  </si>
  <si>
    <r>
      <t xml:space="preserve">LOCAL: </t>
    </r>
    <r>
      <rPr>
        <sz val="10"/>
        <rFont val="Arial"/>
        <family val="2"/>
      </rPr>
      <t>Rodovia Municipal - Rua "A" - Trecho entre a Estaca 0 + 0,00m e 15 + 3,195m - Linha Gaspar, Bandeirante/SC</t>
    </r>
  </si>
  <si>
    <t>Fornecimento e colocação de tubo de concreto diâmetro 400mm - sem enrocamento</t>
  </si>
  <si>
    <t>Boca de Lobo Alvenaria Tij. 21 Furos - tubos diam. 40cm e 60cm</t>
  </si>
  <si>
    <t>1 A 01 751 01</t>
  </si>
  <si>
    <t>83659</t>
  </si>
  <si>
    <t>2 S 04 020 00</t>
  </si>
  <si>
    <t>Escavação em vala material de 3a categoria</t>
  </si>
  <si>
    <t>ORÇAMENTO LICITAÇÃO</t>
  </si>
  <si>
    <t>CRONOGRAMA FÍSICO-FINANCEIRO - LICITAÇÃO</t>
  </si>
  <si>
    <r>
      <t>PROPRIETÁRIO:</t>
    </r>
    <r>
      <rPr>
        <sz val="10"/>
        <rFont val="Arial"/>
        <family val="2"/>
      </rPr>
      <t xml:space="preserve"> PREFEITURA MUNICIPAL DE BANDEIRANTE                     </t>
    </r>
    <r>
      <rPr>
        <b/>
        <sz val="10"/>
        <rFont val="Arial"/>
        <family val="2"/>
      </rPr>
      <t xml:space="preserve">DATA: </t>
    </r>
    <r>
      <rPr>
        <sz val="10"/>
        <rFont val="Arial"/>
        <family val="2"/>
      </rPr>
      <t xml:space="preserve">08/06/2016               </t>
    </r>
    <r>
      <rPr>
        <b/>
        <sz val="10"/>
        <rFont val="Arial"/>
        <family val="2"/>
      </rPr>
      <t>ÁREA:</t>
    </r>
    <r>
      <rPr>
        <sz val="10"/>
        <rFont val="Arial"/>
        <family val="2"/>
      </rPr>
      <t xml:space="preserve"> 2.339,44 M²</t>
    </r>
  </si>
  <si>
    <t>Prefeito Municipal</t>
  </si>
  <si>
    <t>José Carlos Berti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</si>
</sst>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_(* #,##0.000_);_(* \(#,##0.000\);_(* &quot;-&quot;??_);_(@_)"/>
    <numFmt numFmtId="180" formatCode="\u\n"/>
    <numFmt numFmtId="181" formatCode="_(* #,##0.0_);_(* \(#,##0.0\);_(* &quot;-&quot;??_);_(@_)"/>
    <numFmt numFmtId="182" formatCode="_(* #,##0_);_(* \(#,##0\);_(* &quot;-&quot;??_);_(@_)"/>
    <numFmt numFmtId="183" formatCode="&quot;R$ &quot;#,##0.00"/>
    <numFmt numFmtId="184" formatCode="0.000%"/>
    <numFmt numFmtId="185" formatCode="0.0000%"/>
    <numFmt numFmtId="186" formatCode="0.00000%"/>
    <numFmt numFmtId="187" formatCode="0.000000%"/>
    <numFmt numFmtId="188" formatCode="0.0000000%"/>
    <numFmt numFmtId="189" formatCode="0.00000"/>
    <numFmt numFmtId="190" formatCode="0.0000"/>
    <numFmt numFmtId="191" formatCode="0.000"/>
    <numFmt numFmtId="192" formatCode="&quot;R$ &quot;#,##0.000"/>
    <numFmt numFmtId="193" formatCode="&quot;R$ &quot;#,##0.0000"/>
    <numFmt numFmtId="194" formatCode="&quot;R$ &quot;#,##0.00000"/>
    <numFmt numFmtId="195" formatCode="0.0%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 style="medium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200">
    <xf numFmtId="0" fontId="0" fillId="0" borderId="0" xfId="0" applyAlignment="1">
      <alignment/>
    </xf>
    <xf numFmtId="0" fontId="0" fillId="0" borderId="1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2" fontId="0" fillId="0" borderId="11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183" fontId="3" fillId="0" borderId="0" xfId="0" applyNumberFormat="1" applyFont="1" applyBorder="1" applyAlignment="1">
      <alignment/>
    </xf>
    <xf numFmtId="183" fontId="0" fillId="0" borderId="12" xfId="0" applyNumberFormat="1" applyFont="1" applyBorder="1" applyAlignment="1">
      <alignment/>
    </xf>
    <xf numFmtId="0" fontId="3" fillId="0" borderId="14" xfId="0" applyFont="1" applyFill="1" applyBorder="1" applyAlignment="1">
      <alignment horizontal="right"/>
    </xf>
    <xf numFmtId="0" fontId="3" fillId="0" borderId="15" xfId="0" applyFont="1" applyFill="1" applyBorder="1" applyAlignment="1">
      <alignment/>
    </xf>
    <xf numFmtId="2" fontId="3" fillId="0" borderId="15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183" fontId="0" fillId="0" borderId="12" xfId="0" applyNumberFormat="1" applyFont="1" applyFill="1" applyBorder="1" applyAlignment="1">
      <alignment/>
    </xf>
    <xf numFmtId="2" fontId="0" fillId="0" borderId="15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0" fontId="3" fillId="0" borderId="12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183" fontId="3" fillId="0" borderId="12" xfId="0" applyNumberFormat="1" applyFont="1" applyFill="1" applyBorder="1" applyAlignment="1">
      <alignment vertical="center" wrapText="1"/>
    </xf>
    <xf numFmtId="183" fontId="0" fillId="0" borderId="19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183" fontId="0" fillId="0" borderId="20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183" fontId="0" fillId="0" borderId="21" xfId="0" applyNumberFormat="1" applyFont="1" applyFill="1" applyBorder="1" applyAlignment="1">
      <alignment horizontal="center"/>
    </xf>
    <xf numFmtId="183" fontId="3" fillId="0" borderId="21" xfId="0" applyNumberFormat="1" applyFont="1" applyFill="1" applyBorder="1" applyAlignment="1">
      <alignment horizontal="center"/>
    </xf>
    <xf numFmtId="183" fontId="3" fillId="0" borderId="22" xfId="54" applyNumberFormat="1" applyFont="1" applyFill="1" applyBorder="1" applyAlignment="1">
      <alignment horizontal="center"/>
    </xf>
    <xf numFmtId="0" fontId="3" fillId="0" borderId="23" xfId="54" applyNumberFormat="1" applyFont="1" applyBorder="1" applyAlignment="1">
      <alignment horizontal="center"/>
    </xf>
    <xf numFmtId="183" fontId="3" fillId="0" borderId="24" xfId="0" applyNumberFormat="1" applyFont="1" applyFill="1" applyBorder="1" applyAlignment="1">
      <alignment horizontal="center"/>
    </xf>
    <xf numFmtId="183" fontId="3" fillId="0" borderId="24" xfId="0" applyNumberFormat="1" applyFont="1" applyBorder="1" applyAlignment="1">
      <alignment horizontal="center"/>
    </xf>
    <xf numFmtId="183" fontId="3" fillId="0" borderId="25" xfId="0" applyNumberFormat="1" applyFont="1" applyBorder="1" applyAlignment="1">
      <alignment/>
    </xf>
    <xf numFmtId="183" fontId="3" fillId="0" borderId="26" xfId="0" applyNumberFormat="1" applyFont="1" applyFill="1" applyBorder="1" applyAlignment="1">
      <alignment horizontal="center"/>
    </xf>
    <xf numFmtId="183" fontId="3" fillId="0" borderId="27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183" fontId="0" fillId="0" borderId="20" xfId="54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 horizontal="right"/>
    </xf>
    <xf numFmtId="2" fontId="0" fillId="0" borderId="18" xfId="0" applyNumberFormat="1" applyFont="1" applyFill="1" applyBorder="1" applyAlignment="1">
      <alignment horizontal="center"/>
    </xf>
    <xf numFmtId="183" fontId="3" fillId="0" borderId="29" xfId="54" applyNumberFormat="1" applyFont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31" xfId="54" applyNumberFormat="1" applyFont="1" applyFill="1" applyBorder="1" applyAlignment="1">
      <alignment horizontal="center"/>
    </xf>
    <xf numFmtId="183" fontId="0" fillId="0" borderId="11" xfId="0" applyNumberFormat="1" applyFont="1" applyFill="1" applyBorder="1" applyAlignment="1">
      <alignment horizontal="center"/>
    </xf>
    <xf numFmtId="183" fontId="0" fillId="0" borderId="11" xfId="54" applyNumberFormat="1" applyFont="1" applyFill="1" applyBorder="1" applyAlignment="1">
      <alignment horizontal="center"/>
    </xf>
    <xf numFmtId="0" fontId="0" fillId="0" borderId="32" xfId="54" applyNumberFormat="1" applyFont="1" applyFill="1" applyBorder="1" applyAlignment="1">
      <alignment horizontal="center"/>
    </xf>
    <xf numFmtId="183" fontId="0" fillId="0" borderId="18" xfId="0" applyNumberFormat="1" applyFont="1" applyFill="1" applyBorder="1" applyAlignment="1">
      <alignment horizontal="center"/>
    </xf>
    <xf numFmtId="0" fontId="6" fillId="0" borderId="0" xfId="50" applyFont="1" applyBorder="1">
      <alignment/>
      <protection/>
    </xf>
    <xf numFmtId="0" fontId="6" fillId="0" borderId="11" xfId="50" applyFont="1" applyBorder="1">
      <alignment/>
      <protection/>
    </xf>
    <xf numFmtId="0" fontId="5" fillId="0" borderId="0" xfId="50" applyFont="1" applyBorder="1" applyAlignment="1">
      <alignment horizontal="left"/>
      <protection/>
    </xf>
    <xf numFmtId="0" fontId="5" fillId="0" borderId="0" xfId="50" applyFont="1" applyBorder="1" applyAlignment="1">
      <alignment vertical="center" wrapText="1"/>
      <protection/>
    </xf>
    <xf numFmtId="0" fontId="7" fillId="0" borderId="24" xfId="50" applyFont="1" applyBorder="1" applyAlignment="1">
      <alignment horizontal="center" vertical="center" wrapText="1"/>
      <protection/>
    </xf>
    <xf numFmtId="0" fontId="7" fillId="0" borderId="33" xfId="50" applyFont="1" applyBorder="1" applyAlignment="1">
      <alignment horizontal="center" vertical="center" wrapText="1"/>
      <protection/>
    </xf>
    <xf numFmtId="0" fontId="7" fillId="0" borderId="16" xfId="50" applyFont="1" applyBorder="1" applyAlignment="1">
      <alignment horizontal="center" vertical="center" wrapText="1"/>
      <protection/>
    </xf>
    <xf numFmtId="0" fontId="7" fillId="0" borderId="10" xfId="50" applyFont="1" applyBorder="1" applyAlignment="1">
      <alignment horizontal="center" vertical="center" wrapText="1"/>
      <protection/>
    </xf>
    <xf numFmtId="0" fontId="0" fillId="0" borderId="20" xfId="50" applyFont="1" applyBorder="1" applyAlignment="1">
      <alignment/>
      <protection/>
    </xf>
    <xf numFmtId="10" fontId="0" fillId="0" borderId="34" xfId="50" applyNumberFormat="1" applyFont="1" applyBorder="1" applyAlignment="1">
      <alignment horizontal="center"/>
      <protection/>
    </xf>
    <xf numFmtId="10" fontId="0" fillId="0" borderId="12" xfId="50" applyNumberFormat="1" applyFont="1" applyBorder="1" applyAlignment="1">
      <alignment horizontal="center"/>
      <protection/>
    </xf>
    <xf numFmtId="4" fontId="0" fillId="0" borderId="34" xfId="50" applyNumberFormat="1" applyFont="1" applyBorder="1" applyAlignment="1">
      <alignment horizontal="center"/>
      <protection/>
    </xf>
    <xf numFmtId="4" fontId="0" fillId="0" borderId="20" xfId="56" applyNumberFormat="1" applyFont="1" applyBorder="1" applyAlignment="1">
      <alignment horizontal="center"/>
    </xf>
    <xf numFmtId="10" fontId="0" fillId="0" borderId="13" xfId="56" applyNumberFormat="1" applyFont="1" applyBorder="1" applyAlignment="1">
      <alignment horizontal="center"/>
    </xf>
    <xf numFmtId="4" fontId="0" fillId="0" borderId="34" xfId="50" applyNumberFormat="1" applyFont="1" applyBorder="1">
      <alignment/>
      <protection/>
    </xf>
    <xf numFmtId="0" fontId="0" fillId="0" borderId="0" xfId="50" applyFont="1" applyBorder="1">
      <alignment/>
      <protection/>
    </xf>
    <xf numFmtId="0" fontId="0" fillId="0" borderId="11" xfId="50" applyFont="1" applyBorder="1">
      <alignment/>
      <protection/>
    </xf>
    <xf numFmtId="0" fontId="0" fillId="0" borderId="13" xfId="50" applyFont="1" applyBorder="1" applyAlignment="1">
      <alignment horizontal="right"/>
      <protection/>
    </xf>
    <xf numFmtId="10" fontId="3" fillId="0" borderId="13" xfId="56" applyNumberFormat="1" applyFont="1" applyBorder="1" applyAlignment="1">
      <alignment horizontal="center"/>
    </xf>
    <xf numFmtId="10" fontId="3" fillId="0" borderId="35" xfId="50" applyNumberFormat="1" applyFont="1" applyBorder="1" applyAlignment="1">
      <alignment horizontal="center"/>
      <protection/>
    </xf>
    <xf numFmtId="10" fontId="3" fillId="0" borderId="36" xfId="50" applyNumberFormat="1" applyFont="1" applyBorder="1" applyAlignment="1">
      <alignment horizontal="center"/>
      <protection/>
    </xf>
    <xf numFmtId="10" fontId="3" fillId="0" borderId="37" xfId="56" applyNumberFormat="1" applyFont="1" applyBorder="1" applyAlignment="1">
      <alignment horizontal="center"/>
    </xf>
    <xf numFmtId="0" fontId="3" fillId="0" borderId="0" xfId="50" applyFont="1" applyBorder="1" applyAlignment="1">
      <alignment horizontal="left"/>
      <protection/>
    </xf>
    <xf numFmtId="183" fontId="3" fillId="0" borderId="0" xfId="50" applyNumberFormat="1" applyFont="1" applyBorder="1" applyAlignment="1">
      <alignment horizontal="center"/>
      <protection/>
    </xf>
    <xf numFmtId="10" fontId="3" fillId="0" borderId="0" xfId="50" applyNumberFormat="1" applyFont="1" applyBorder="1" applyAlignment="1">
      <alignment horizontal="center"/>
      <protection/>
    </xf>
    <xf numFmtId="4" fontId="3" fillId="0" borderId="0" xfId="50" applyNumberFormat="1" applyFont="1" applyBorder="1" applyAlignment="1">
      <alignment horizontal="center"/>
      <protection/>
    </xf>
    <xf numFmtId="4" fontId="3" fillId="0" borderId="0" xfId="56" applyNumberFormat="1" applyFont="1" applyBorder="1" applyAlignment="1">
      <alignment horizontal="center"/>
    </xf>
    <xf numFmtId="10" fontId="3" fillId="0" borderId="0" xfId="56" applyNumberFormat="1" applyFont="1" applyBorder="1" applyAlignment="1">
      <alignment horizontal="center"/>
    </xf>
    <xf numFmtId="4" fontId="3" fillId="0" borderId="0" xfId="50" applyNumberFormat="1" applyFont="1" applyBorder="1">
      <alignment/>
      <protection/>
    </xf>
    <xf numFmtId="4" fontId="8" fillId="0" borderId="0" xfId="56" applyNumberFormat="1" applyFont="1" applyBorder="1" applyAlignment="1">
      <alignment horizontal="center"/>
    </xf>
    <xf numFmtId="10" fontId="8" fillId="0" borderId="0" xfId="56" applyNumberFormat="1" applyFont="1" applyBorder="1" applyAlignment="1">
      <alignment horizontal="center"/>
    </xf>
    <xf numFmtId="0" fontId="5" fillId="0" borderId="0" xfId="50" applyFont="1" applyBorder="1">
      <alignment/>
      <protection/>
    </xf>
    <xf numFmtId="0" fontId="5" fillId="0" borderId="0" xfId="50" applyFont="1" applyBorder="1" applyAlignment="1">
      <alignment horizontal="right"/>
      <protection/>
    </xf>
    <xf numFmtId="0" fontId="6" fillId="0" borderId="0" xfId="50" applyFont="1" applyBorder="1" applyAlignment="1">
      <alignment horizontal="right"/>
      <protection/>
    </xf>
    <xf numFmtId="183" fontId="8" fillId="0" borderId="0" xfId="50" applyNumberFormat="1" applyFont="1" applyBorder="1" applyAlignment="1">
      <alignment horizontal="center"/>
      <protection/>
    </xf>
    <xf numFmtId="183" fontId="5" fillId="0" borderId="0" xfId="50" applyNumberFormat="1" applyFont="1" applyBorder="1">
      <alignment/>
      <protection/>
    </xf>
    <xf numFmtId="0" fontId="6" fillId="0" borderId="0" xfId="50" applyFont="1" applyBorder="1" applyAlignment="1">
      <alignment/>
      <protection/>
    </xf>
    <xf numFmtId="0" fontId="6" fillId="0" borderId="18" xfId="50" applyFont="1" applyBorder="1">
      <alignment/>
      <protection/>
    </xf>
    <xf numFmtId="0" fontId="6" fillId="0" borderId="20" xfId="50" applyFont="1" applyBorder="1">
      <alignment/>
      <protection/>
    </xf>
    <xf numFmtId="183" fontId="0" fillId="0" borderId="13" xfId="50" applyNumberFormat="1" applyFont="1" applyBorder="1" applyAlignment="1">
      <alignment horizontal="right"/>
      <protection/>
    </xf>
    <xf numFmtId="183" fontId="3" fillId="0" borderId="35" xfId="50" applyNumberFormat="1" applyFont="1" applyBorder="1" applyAlignment="1">
      <alignment horizontal="right"/>
      <protection/>
    </xf>
    <xf numFmtId="183" fontId="3" fillId="0" borderId="38" xfId="56" applyNumberFormat="1" applyFont="1" applyBorder="1" applyAlignment="1">
      <alignment horizontal="right"/>
    </xf>
    <xf numFmtId="183" fontId="0" fillId="0" borderId="34" xfId="50" applyNumberFormat="1" applyFont="1" applyBorder="1" applyAlignment="1">
      <alignment horizontal="right"/>
      <protection/>
    </xf>
    <xf numFmtId="183" fontId="0" fillId="0" borderId="39" xfId="56" applyNumberFormat="1" applyFont="1" applyBorder="1" applyAlignment="1">
      <alignment horizontal="right"/>
    </xf>
    <xf numFmtId="183" fontId="3" fillId="0" borderId="37" xfId="50" applyNumberFormat="1" applyFont="1" applyBorder="1" applyAlignment="1">
      <alignment horizontal="right"/>
      <protection/>
    </xf>
    <xf numFmtId="0" fontId="3" fillId="0" borderId="32" xfId="54" applyNumberFormat="1" applyFont="1" applyFill="1" applyBorder="1" applyAlignment="1">
      <alignment horizontal="center"/>
    </xf>
    <xf numFmtId="183" fontId="0" fillId="0" borderId="15" xfId="0" applyNumberFormat="1" applyFont="1" applyFill="1" applyBorder="1" applyAlignment="1">
      <alignment horizontal="center"/>
    </xf>
    <xf numFmtId="0" fontId="3" fillId="0" borderId="22" xfId="54" applyNumberFormat="1" applyFont="1" applyFill="1" applyBorder="1" applyAlignment="1">
      <alignment horizontal="center"/>
    </xf>
    <xf numFmtId="0" fontId="3" fillId="0" borderId="23" xfId="54" applyNumberFormat="1" applyFont="1" applyFill="1" applyBorder="1" applyAlignment="1">
      <alignment horizontal="center"/>
    </xf>
    <xf numFmtId="183" fontId="3" fillId="0" borderId="15" xfId="0" applyNumberFormat="1" applyFont="1" applyFill="1" applyBorder="1" applyAlignment="1">
      <alignment horizontal="center"/>
    </xf>
    <xf numFmtId="0" fontId="3" fillId="0" borderId="40" xfId="54" applyNumberFormat="1" applyFont="1" applyFill="1" applyBorder="1" applyAlignment="1">
      <alignment horizontal="center"/>
    </xf>
    <xf numFmtId="0" fontId="3" fillId="0" borderId="31" xfId="54" applyNumberFormat="1" applyFont="1" applyFill="1" applyBorder="1" applyAlignment="1">
      <alignment horizontal="center"/>
    </xf>
    <xf numFmtId="10" fontId="0" fillId="0" borderId="13" xfId="50" applyNumberFormat="1" applyFont="1" applyBorder="1" applyAlignment="1">
      <alignment horizontal="center"/>
      <protection/>
    </xf>
    <xf numFmtId="4" fontId="0" fillId="0" borderId="34" xfId="56" applyNumberFormat="1" applyFont="1" applyBorder="1" applyAlignment="1">
      <alignment horizontal="center"/>
    </xf>
    <xf numFmtId="183" fontId="0" fillId="0" borderId="41" xfId="56" applyNumberFormat="1" applyFont="1" applyBorder="1" applyAlignment="1">
      <alignment horizontal="right"/>
    </xf>
    <xf numFmtId="10" fontId="0" fillId="0" borderId="10" xfId="50" applyNumberFormat="1" applyFont="1" applyBorder="1" applyAlignment="1">
      <alignment horizontal="center"/>
      <protection/>
    </xf>
    <xf numFmtId="4" fontId="0" fillId="0" borderId="24" xfId="56" applyNumberFormat="1" applyFont="1" applyBorder="1" applyAlignment="1">
      <alignment horizontal="center"/>
    </xf>
    <xf numFmtId="183" fontId="3" fillId="0" borderId="38" xfId="50" applyNumberFormat="1" applyFont="1" applyBorder="1" applyAlignment="1">
      <alignment horizontal="right"/>
      <protection/>
    </xf>
    <xf numFmtId="10" fontId="3" fillId="0" borderId="37" xfId="50" applyNumberFormat="1" applyFont="1" applyBorder="1" applyAlignment="1">
      <alignment horizontal="center"/>
      <protection/>
    </xf>
    <xf numFmtId="183" fontId="3" fillId="0" borderId="35" xfId="56" applyNumberFormat="1" applyFont="1" applyBorder="1" applyAlignment="1">
      <alignment horizontal="right"/>
    </xf>
    <xf numFmtId="0" fontId="0" fillId="0" borderId="31" xfId="54" applyNumberFormat="1" applyFont="1" applyFill="1" applyBorder="1" applyAlignment="1">
      <alignment horizontal="center" wrapText="1" shrinkToFit="1"/>
    </xf>
    <xf numFmtId="0" fontId="0" fillId="0" borderId="31" xfId="54" applyNumberFormat="1" applyFont="1" applyFill="1" applyBorder="1" applyAlignment="1">
      <alignment horizontal="center" vertical="center" wrapText="1" shrinkToFit="1"/>
    </xf>
    <xf numFmtId="183" fontId="0" fillId="0" borderId="12" xfId="0" applyNumberFormat="1" applyFont="1" applyFill="1" applyBorder="1" applyAlignment="1">
      <alignment horizontal="center"/>
    </xf>
    <xf numFmtId="0" fontId="0" fillId="0" borderId="42" xfId="0" applyFont="1" applyFill="1" applyBorder="1" applyAlignment="1">
      <alignment wrapText="1" shrinkToFit="1"/>
    </xf>
    <xf numFmtId="0" fontId="0" fillId="0" borderId="43" xfId="50" applyFont="1" applyBorder="1" applyAlignment="1">
      <alignment horizontal="center"/>
      <protection/>
    </xf>
    <xf numFmtId="0" fontId="0" fillId="0" borderId="13" xfId="50" applyFont="1" applyBorder="1" applyAlignment="1">
      <alignment horizontal="center"/>
      <protection/>
    </xf>
    <xf numFmtId="0" fontId="0" fillId="0" borderId="11" xfId="0" applyFont="1" applyFill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183" fontId="3" fillId="0" borderId="11" xfId="0" applyNumberFormat="1" applyFont="1" applyFill="1" applyBorder="1" applyAlignment="1">
      <alignment horizontal="center"/>
    </xf>
    <xf numFmtId="0" fontId="3" fillId="0" borderId="30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183" fontId="3" fillId="0" borderId="11" xfId="0" applyNumberFormat="1" applyFont="1" applyBorder="1" applyAlignment="1">
      <alignment horizontal="center"/>
    </xf>
    <xf numFmtId="0" fontId="0" fillId="0" borderId="44" xfId="0" applyFont="1" applyBorder="1" applyAlignment="1">
      <alignment/>
    </xf>
    <xf numFmtId="183" fontId="3" fillId="0" borderId="18" xfId="0" applyNumberFormat="1" applyFont="1" applyBorder="1" applyAlignment="1">
      <alignment horizontal="center"/>
    </xf>
    <xf numFmtId="183" fontId="3" fillId="0" borderId="0" xfId="0" applyNumberFormat="1" applyFont="1" applyBorder="1" applyAlignment="1">
      <alignment/>
    </xf>
    <xf numFmtId="49" fontId="10" fillId="0" borderId="45" xfId="0" applyNumberFormat="1" applyFont="1" applyBorder="1" applyAlignment="1" applyProtection="1">
      <alignment horizontal="center" vertical="top"/>
      <protection locked="0"/>
    </xf>
    <xf numFmtId="183" fontId="0" fillId="0" borderId="34" xfId="0" applyNumberFormat="1" applyFont="1" applyFill="1" applyBorder="1" applyAlignment="1">
      <alignment horizontal="center"/>
    </xf>
    <xf numFmtId="49" fontId="10" fillId="0" borderId="46" xfId="0" applyNumberFormat="1" applyFont="1" applyBorder="1" applyAlignment="1" applyProtection="1">
      <alignment horizontal="center" vertical="top"/>
      <protection locked="0"/>
    </xf>
    <xf numFmtId="183" fontId="0" fillId="0" borderId="34" xfId="56" applyNumberFormat="1" applyFont="1" applyBorder="1" applyAlignment="1">
      <alignment horizontal="right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29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55" xfId="0" applyFont="1" applyBorder="1" applyAlignment="1">
      <alignment horizontal="left"/>
    </xf>
    <xf numFmtId="0" fontId="3" fillId="0" borderId="56" xfId="0" applyFont="1" applyBorder="1" applyAlignment="1">
      <alignment horizontal="left"/>
    </xf>
    <xf numFmtId="0" fontId="3" fillId="0" borderId="57" xfId="0" applyFont="1" applyBorder="1" applyAlignment="1">
      <alignment horizontal="left"/>
    </xf>
    <xf numFmtId="0" fontId="3" fillId="0" borderId="58" xfId="0" applyFont="1" applyBorder="1" applyAlignment="1">
      <alignment horizontal="left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59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7" fillId="0" borderId="62" xfId="50" applyFont="1" applyBorder="1" applyAlignment="1">
      <alignment horizontal="center" vertical="center" wrapText="1"/>
      <protection/>
    </xf>
    <xf numFmtId="0" fontId="7" fillId="0" borderId="39" xfId="50" applyFont="1" applyBorder="1" applyAlignment="1">
      <alignment horizontal="center" vertical="center" wrapText="1"/>
      <protection/>
    </xf>
    <xf numFmtId="0" fontId="7" fillId="0" borderId="14" xfId="50" applyFont="1" applyBorder="1" applyAlignment="1">
      <alignment horizontal="center" vertical="center" wrapText="1"/>
      <protection/>
    </xf>
    <xf numFmtId="0" fontId="7" fillId="0" borderId="63" xfId="50" applyFont="1" applyBorder="1" applyAlignment="1">
      <alignment horizontal="center" vertical="center" wrapText="1"/>
      <protection/>
    </xf>
    <xf numFmtId="0" fontId="7" fillId="0" borderId="43" xfId="50" applyFont="1" applyBorder="1" applyAlignment="1">
      <alignment horizontal="center" vertical="center" wrapText="1"/>
      <protection/>
    </xf>
    <xf numFmtId="0" fontId="7" fillId="0" borderId="41" xfId="50" applyFont="1" applyBorder="1" applyAlignment="1">
      <alignment horizontal="center" vertical="center" wrapText="1"/>
      <protection/>
    </xf>
    <xf numFmtId="0" fontId="3" fillId="0" borderId="49" xfId="50" applyFont="1" applyBorder="1" applyAlignment="1">
      <alignment horizontal="left"/>
      <protection/>
    </xf>
    <xf numFmtId="0" fontId="3" fillId="0" borderId="50" xfId="50" applyFont="1" applyBorder="1" applyAlignment="1">
      <alignment horizontal="left"/>
      <protection/>
    </xf>
    <xf numFmtId="0" fontId="7" fillId="0" borderId="34" xfId="50" applyFont="1" applyBorder="1" applyAlignment="1">
      <alignment horizontal="center" vertical="center" wrapText="1"/>
      <protection/>
    </xf>
    <xf numFmtId="0" fontId="7" fillId="0" borderId="24" xfId="50" applyFont="1" applyBorder="1" applyAlignment="1">
      <alignment horizontal="center" vertical="center" wrapText="1"/>
      <protection/>
    </xf>
    <xf numFmtId="49" fontId="7" fillId="0" borderId="14" xfId="50" applyNumberFormat="1" applyFont="1" applyBorder="1" applyAlignment="1">
      <alignment horizontal="center" vertical="center" wrapText="1"/>
      <protection/>
    </xf>
    <xf numFmtId="49" fontId="7" fillId="0" borderId="13" xfId="50" applyNumberFormat="1" applyFont="1" applyBorder="1" applyAlignment="1">
      <alignment horizontal="center" vertical="center" wrapText="1"/>
      <protection/>
    </xf>
    <xf numFmtId="49" fontId="7" fillId="0" borderId="10" xfId="50" applyNumberFormat="1" applyFont="1" applyBorder="1" applyAlignment="1">
      <alignment horizontal="center" vertical="center" wrapText="1"/>
      <protection/>
    </xf>
    <xf numFmtId="0" fontId="7" fillId="0" borderId="21" xfId="50" applyFont="1" applyBorder="1" applyAlignment="1">
      <alignment horizontal="center" vertical="center"/>
      <protection/>
    </xf>
    <xf numFmtId="0" fontId="7" fillId="0" borderId="20" xfId="50" applyFont="1" applyBorder="1" applyAlignment="1">
      <alignment horizontal="center" vertical="center"/>
      <protection/>
    </xf>
    <xf numFmtId="0" fontId="7" fillId="0" borderId="16" xfId="50" applyFont="1" applyBorder="1" applyAlignment="1">
      <alignment horizontal="center" vertical="center"/>
      <protection/>
    </xf>
    <xf numFmtId="0" fontId="5" fillId="0" borderId="52" xfId="50" applyFont="1" applyBorder="1" applyAlignment="1">
      <alignment horizontal="center" vertical="center"/>
      <protection/>
    </xf>
    <xf numFmtId="0" fontId="5" fillId="0" borderId="53" xfId="50" applyFont="1" applyBorder="1" applyAlignment="1">
      <alignment horizontal="center" vertical="center"/>
      <protection/>
    </xf>
    <xf numFmtId="0" fontId="5" fillId="0" borderId="54" xfId="50" applyFont="1" applyBorder="1" applyAlignment="1">
      <alignment horizontal="center" vertical="center"/>
      <protection/>
    </xf>
    <xf numFmtId="0" fontId="9" fillId="0" borderId="29" xfId="50" applyFont="1" applyBorder="1" applyAlignment="1">
      <alignment horizontal="left"/>
      <protection/>
    </xf>
    <xf numFmtId="0" fontId="9" fillId="0" borderId="0" xfId="50" applyFont="1" applyBorder="1" applyAlignment="1">
      <alignment horizontal="left"/>
      <protection/>
    </xf>
    <xf numFmtId="0" fontId="9" fillId="0" borderId="55" xfId="50" applyFont="1" applyBorder="1" applyAlignment="1">
      <alignment horizontal="left"/>
      <protection/>
    </xf>
    <xf numFmtId="0" fontId="9" fillId="0" borderId="56" xfId="50" applyFont="1" applyBorder="1" applyAlignment="1">
      <alignment horizontal="left"/>
      <protection/>
    </xf>
    <xf numFmtId="0" fontId="9" fillId="0" borderId="57" xfId="50" applyFont="1" applyBorder="1" applyAlignment="1">
      <alignment horizontal="left"/>
      <protection/>
    </xf>
    <xf numFmtId="0" fontId="9" fillId="0" borderId="58" xfId="50" applyFont="1" applyBorder="1" applyAlignment="1">
      <alignment horizontal="left"/>
      <protection/>
    </xf>
    <xf numFmtId="0" fontId="7" fillId="0" borderId="14" xfId="50" applyFont="1" applyBorder="1" applyAlignment="1">
      <alignment horizontal="center" vertical="center"/>
      <protection/>
    </xf>
    <xf numFmtId="0" fontId="7" fillId="0" borderId="13" xfId="50" applyFont="1" applyBorder="1" applyAlignment="1">
      <alignment horizontal="center" vertical="center"/>
      <protection/>
    </xf>
    <xf numFmtId="0" fontId="7" fillId="0" borderId="10" xfId="50" applyFont="1" applyBorder="1" applyAlignment="1">
      <alignment horizontal="center" vertical="center"/>
      <protection/>
    </xf>
    <xf numFmtId="0" fontId="7" fillId="0" borderId="49" xfId="50" applyFont="1" applyBorder="1" applyAlignment="1">
      <alignment horizontal="center" vertical="center" wrapText="1"/>
      <protection/>
    </xf>
    <xf numFmtId="0" fontId="7" fillId="0" borderId="50" xfId="50" applyFont="1" applyBorder="1" applyAlignment="1">
      <alignment horizontal="center" vertical="center" wrapText="1"/>
      <protection/>
    </xf>
    <xf numFmtId="0" fontId="7" fillId="0" borderId="51" xfId="50" applyFont="1" applyBorder="1" applyAlignment="1">
      <alignment horizontal="center" vertical="center" wrapText="1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Separador de milhares 2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1581150</xdr:colOff>
      <xdr:row>0</xdr:row>
      <xdr:rowOff>0</xdr:rowOff>
    </xdr:from>
    <xdr:to>
      <xdr:col>1</xdr:col>
      <xdr:colOff>1733550</xdr:colOff>
      <xdr:row>0</xdr:row>
      <xdr:rowOff>0</xdr:rowOff>
    </xdr:to>
    <xdr:sp>
      <xdr:nvSpPr>
        <xdr:cNvPr id="1" name="WordArt 1"/>
        <xdr:cNvSpPr>
          <a:spLocks/>
        </xdr:cNvSpPr>
      </xdr:nvSpPr>
      <xdr:spPr>
        <a:xfrm>
          <a:off x="1876425" y="0"/>
          <a:ext cx="152400" cy="0"/>
        </a:xfrm>
        <a:prstGeom prst="rect"/>
        <a:noFill/>
      </xdr:spPr>
      <xdr:txBody>
        <a:bodyPr fromWordArt="1" wrap="none" lIns="91440" tIns="45720" rIns="91440" bIns="45720">
          <a:prstTxWarp prst="textTriangle"/>
        </a:bodyPr>
        <a:p>
          <a:pPr algn="ctr"/>
          <a:r>
            <a:rPr sz="2400" kern="10" spc="0">
              <a:ln w="9525" cmpd="sng">
                <a:solidFill>
                  <a:srgbClr val="003366"/>
                </a:solidFill>
                <a:headEnd type="none"/>
                <a:tailEnd type="none"/>
              </a:ln>
              <a:solidFill>
                <a:srgbClr val="003366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plex"/>
              <a:cs typeface="Complex"/>
            </a:rPr>
            <a:t>ENGTOP</a:t>
          </a:r>
        </a:p>
      </xdr:txBody>
    </xdr:sp>
    <xdr:clientData/>
  </xdr:twoCellAnchor>
  <xdr:twoCellAnchor>
    <xdr:from>
      <xdr:col>1</xdr:col>
      <xdr:colOff>1581150</xdr:colOff>
      <xdr:row>0</xdr:row>
      <xdr:rowOff>0</xdr:rowOff>
    </xdr:from>
    <xdr:to>
      <xdr:col>1</xdr:col>
      <xdr:colOff>1733550</xdr:colOff>
      <xdr:row>0</xdr:row>
      <xdr:rowOff>0</xdr:rowOff>
    </xdr:to>
    <xdr:sp>
      <xdr:nvSpPr>
        <xdr:cNvPr id="2" name="WordArt 7"/>
        <xdr:cNvSpPr>
          <a:spLocks/>
        </xdr:cNvSpPr>
      </xdr:nvSpPr>
      <xdr:spPr>
        <a:xfrm>
          <a:off x="1876425" y="0"/>
          <a:ext cx="152400" cy="0"/>
        </a:xfrm>
        <a:prstGeom prst="rect"/>
        <a:noFill/>
      </xdr:spPr>
      <xdr:txBody>
        <a:bodyPr fromWordArt="1" wrap="none" lIns="91440" tIns="45720" rIns="91440" bIns="45720">
          <a:prstTxWarp prst="textTriangle"/>
        </a:bodyPr>
        <a:p>
          <a:pPr algn="ctr"/>
          <a:r>
            <a:rPr sz="2400" kern="10" spc="0">
              <a:ln w="9525" cmpd="sng">
                <a:solidFill>
                  <a:srgbClr val="003366"/>
                </a:solidFill>
                <a:headEnd type="none"/>
                <a:tailEnd type="none"/>
              </a:ln>
              <a:solidFill>
                <a:srgbClr val="003366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plex"/>
              <a:cs typeface="Complex"/>
            </a:rPr>
            <a:t>ENGTOP</a:t>
          </a:r>
        </a:p>
      </xdr:txBody>
    </xdr:sp>
    <xdr:clientData/>
  </xdr:twoCellAnchor>
  <xdr:twoCellAnchor>
    <xdr:from>
      <xdr:col>1</xdr:col>
      <xdr:colOff>1581150</xdr:colOff>
      <xdr:row>0</xdr:row>
      <xdr:rowOff>0</xdr:rowOff>
    </xdr:from>
    <xdr:to>
      <xdr:col>1</xdr:col>
      <xdr:colOff>1733550</xdr:colOff>
      <xdr:row>0</xdr:row>
      <xdr:rowOff>0</xdr:rowOff>
    </xdr:to>
    <xdr:sp>
      <xdr:nvSpPr>
        <xdr:cNvPr id="3" name="WordArt 9"/>
        <xdr:cNvSpPr>
          <a:spLocks/>
        </xdr:cNvSpPr>
      </xdr:nvSpPr>
      <xdr:spPr>
        <a:xfrm>
          <a:off x="1876425" y="0"/>
          <a:ext cx="152400" cy="0"/>
        </a:xfrm>
        <a:prstGeom prst="rect"/>
        <a:noFill/>
      </xdr:spPr>
      <xdr:txBody>
        <a:bodyPr fromWordArt="1" wrap="none" lIns="91440" tIns="45720" rIns="91440" bIns="45720">
          <a:prstTxWarp prst="textTriangle"/>
        </a:bodyPr>
        <a:p>
          <a:pPr algn="ctr"/>
          <a:r>
            <a:rPr sz="2400" kern="10" spc="0">
              <a:ln w="9525" cmpd="sng">
                <a:solidFill>
                  <a:srgbClr val="003366"/>
                </a:solidFill>
                <a:headEnd type="none"/>
                <a:tailEnd type="none"/>
              </a:ln>
              <a:solidFill>
                <a:srgbClr val="003366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plex"/>
              <a:cs typeface="Complex"/>
            </a:rPr>
            <a:t>ENGTOP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1581150</xdr:colOff>
      <xdr:row>0</xdr:row>
      <xdr:rowOff>0</xdr:rowOff>
    </xdr:from>
    <xdr:to>
      <xdr:col>1</xdr:col>
      <xdr:colOff>1733550</xdr:colOff>
      <xdr:row>0</xdr:row>
      <xdr:rowOff>0</xdr:rowOff>
    </xdr:to>
    <xdr:sp>
      <xdr:nvSpPr>
        <xdr:cNvPr id="1" name="WordArt 3"/>
        <xdr:cNvSpPr>
          <a:spLocks/>
        </xdr:cNvSpPr>
      </xdr:nvSpPr>
      <xdr:spPr>
        <a:xfrm>
          <a:off x="1876425" y="0"/>
          <a:ext cx="152400" cy="0"/>
        </a:xfrm>
        <a:prstGeom prst="rect"/>
        <a:noFill/>
      </xdr:spPr>
      <xdr:txBody>
        <a:bodyPr fromWordArt="1" wrap="none" lIns="91440" tIns="45720" rIns="91440" bIns="45720">
          <a:prstTxWarp prst="textTriangle"/>
        </a:bodyPr>
        <a:p>
          <a:pPr algn="ctr"/>
          <a:r>
            <a:rPr sz="2400" kern="10" spc="0">
              <a:ln w="9525" cmpd="sng">
                <a:solidFill>
                  <a:srgbClr val="003366"/>
                </a:solidFill>
                <a:headEnd type="none"/>
                <a:tailEnd type="none"/>
              </a:ln>
              <a:solidFill>
                <a:srgbClr val="003366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plex"/>
              <a:cs typeface="Complex"/>
            </a:rPr>
            <a:t>ENGTOP</a:t>
          </a:r>
        </a:p>
      </xdr:txBody>
    </xdr:sp>
    <xdr:clientData/>
  </xdr:twoCellAnchor>
  <xdr:twoCellAnchor>
    <xdr:from>
      <xdr:col>1</xdr:col>
      <xdr:colOff>1581150</xdr:colOff>
      <xdr:row>0</xdr:row>
      <xdr:rowOff>0</xdr:rowOff>
    </xdr:from>
    <xdr:to>
      <xdr:col>1</xdr:col>
      <xdr:colOff>1733550</xdr:colOff>
      <xdr:row>0</xdr:row>
      <xdr:rowOff>0</xdr:rowOff>
    </xdr:to>
    <xdr:sp>
      <xdr:nvSpPr>
        <xdr:cNvPr id="2" name="WordArt 5"/>
        <xdr:cNvSpPr>
          <a:spLocks/>
        </xdr:cNvSpPr>
      </xdr:nvSpPr>
      <xdr:spPr>
        <a:xfrm>
          <a:off x="1876425" y="0"/>
          <a:ext cx="152400" cy="0"/>
        </a:xfrm>
        <a:prstGeom prst="rect"/>
        <a:noFill/>
      </xdr:spPr>
      <xdr:txBody>
        <a:bodyPr fromWordArt="1" wrap="none" lIns="91440" tIns="45720" rIns="91440" bIns="45720">
          <a:prstTxWarp prst="textTriangle"/>
        </a:bodyPr>
        <a:p>
          <a:pPr algn="ctr"/>
          <a:r>
            <a:rPr sz="2400" kern="10" spc="0">
              <a:ln w="9525" cmpd="sng">
                <a:solidFill>
                  <a:srgbClr val="003366"/>
                </a:solidFill>
                <a:headEnd type="none"/>
                <a:tailEnd type="none"/>
              </a:ln>
              <a:solidFill>
                <a:srgbClr val="003366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plex"/>
              <a:cs typeface="Complex"/>
            </a:rPr>
            <a:t>ENGTOP</a:t>
          </a:r>
        </a:p>
      </xdr:txBody>
    </xdr:sp>
    <xdr:clientData/>
  </xdr:twoCellAnchor>
  <xdr:twoCellAnchor>
    <xdr:from>
      <xdr:col>1</xdr:col>
      <xdr:colOff>1581150</xdr:colOff>
      <xdr:row>0</xdr:row>
      <xdr:rowOff>0</xdr:rowOff>
    </xdr:from>
    <xdr:to>
      <xdr:col>1</xdr:col>
      <xdr:colOff>1733550</xdr:colOff>
      <xdr:row>0</xdr:row>
      <xdr:rowOff>0</xdr:rowOff>
    </xdr:to>
    <xdr:sp>
      <xdr:nvSpPr>
        <xdr:cNvPr id="3" name="WordArt 7"/>
        <xdr:cNvSpPr>
          <a:spLocks/>
        </xdr:cNvSpPr>
      </xdr:nvSpPr>
      <xdr:spPr>
        <a:xfrm>
          <a:off x="1876425" y="0"/>
          <a:ext cx="152400" cy="0"/>
        </a:xfrm>
        <a:prstGeom prst="rect"/>
        <a:noFill/>
      </xdr:spPr>
      <xdr:txBody>
        <a:bodyPr fromWordArt="1" wrap="none" lIns="91440" tIns="45720" rIns="91440" bIns="45720">
          <a:prstTxWarp prst="textTriangle"/>
        </a:bodyPr>
        <a:p>
          <a:pPr algn="ctr"/>
          <a:r>
            <a:rPr sz="2400" kern="10" spc="0">
              <a:ln w="9525" cmpd="sng">
                <a:solidFill>
                  <a:srgbClr val="003366"/>
                </a:solidFill>
                <a:headEnd type="none"/>
                <a:tailEnd type="none"/>
              </a:ln>
              <a:solidFill>
                <a:srgbClr val="003366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plex"/>
              <a:cs typeface="Complex"/>
            </a:rPr>
            <a:t>ENGTOP</a:t>
          </a:r>
        </a:p>
      </xdr:txBody>
    </xdr:sp>
    <xdr:clientData/>
  </xdr:twoCellAnchor>
  <xdr:twoCellAnchor>
    <xdr:from>
      <xdr:col>1</xdr:col>
      <xdr:colOff>1581150</xdr:colOff>
      <xdr:row>0</xdr:row>
      <xdr:rowOff>0</xdr:rowOff>
    </xdr:from>
    <xdr:to>
      <xdr:col>1</xdr:col>
      <xdr:colOff>1733550</xdr:colOff>
      <xdr:row>0</xdr:row>
      <xdr:rowOff>0</xdr:rowOff>
    </xdr:to>
    <xdr:sp>
      <xdr:nvSpPr>
        <xdr:cNvPr id="4" name="WordArt 9"/>
        <xdr:cNvSpPr>
          <a:spLocks/>
        </xdr:cNvSpPr>
      </xdr:nvSpPr>
      <xdr:spPr>
        <a:xfrm>
          <a:off x="1876425" y="0"/>
          <a:ext cx="152400" cy="0"/>
        </a:xfrm>
        <a:prstGeom prst="rect"/>
        <a:noFill/>
      </xdr:spPr>
      <xdr:txBody>
        <a:bodyPr fromWordArt="1" wrap="none" lIns="91440" tIns="45720" rIns="91440" bIns="45720">
          <a:prstTxWarp prst="textTriangle"/>
        </a:bodyPr>
        <a:p>
          <a:pPr algn="ctr"/>
          <a:r>
            <a:rPr sz="2400" kern="10" spc="0">
              <a:ln w="9525" cmpd="sng">
                <a:solidFill>
                  <a:srgbClr val="003366"/>
                </a:solidFill>
                <a:headEnd type="none"/>
                <a:tailEnd type="none"/>
              </a:ln>
              <a:solidFill>
                <a:srgbClr val="003366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plex"/>
              <a:cs typeface="Complex"/>
            </a:rPr>
            <a:t>ENGTOP</a:t>
          </a:r>
        </a:p>
      </xdr:txBody>
    </xdr:sp>
    <xdr:clientData/>
  </xdr:twoCellAnchor>
  <xdr:twoCellAnchor>
    <xdr:from>
      <xdr:col>1</xdr:col>
      <xdr:colOff>1581150</xdr:colOff>
      <xdr:row>0</xdr:row>
      <xdr:rowOff>0</xdr:rowOff>
    </xdr:from>
    <xdr:to>
      <xdr:col>1</xdr:col>
      <xdr:colOff>1733550</xdr:colOff>
      <xdr:row>0</xdr:row>
      <xdr:rowOff>0</xdr:rowOff>
    </xdr:to>
    <xdr:sp>
      <xdr:nvSpPr>
        <xdr:cNvPr id="5" name="WordArt 11"/>
        <xdr:cNvSpPr>
          <a:spLocks/>
        </xdr:cNvSpPr>
      </xdr:nvSpPr>
      <xdr:spPr>
        <a:xfrm>
          <a:off x="1876425" y="0"/>
          <a:ext cx="152400" cy="0"/>
        </a:xfrm>
        <a:prstGeom prst="rect"/>
        <a:noFill/>
      </xdr:spPr>
      <xdr:txBody>
        <a:bodyPr fromWordArt="1" wrap="none" lIns="91440" tIns="45720" rIns="91440" bIns="45720">
          <a:prstTxWarp prst="textTriangle"/>
        </a:bodyPr>
        <a:p>
          <a:pPr algn="ctr"/>
          <a:r>
            <a:rPr sz="2400" kern="10" spc="0">
              <a:ln w="9525" cmpd="sng">
                <a:solidFill>
                  <a:srgbClr val="003366"/>
                </a:solidFill>
                <a:headEnd type="none"/>
                <a:tailEnd type="none"/>
              </a:ln>
              <a:solidFill>
                <a:srgbClr val="003366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plex"/>
              <a:cs typeface="Complex"/>
            </a:rPr>
            <a:t>ENGTOP</a:t>
          </a:r>
        </a:p>
      </xdr:txBody>
    </xdr:sp>
    <xdr:clientData/>
  </xdr:twoCellAnchor>
  <xdr:twoCellAnchor>
    <xdr:from>
      <xdr:col>1</xdr:col>
      <xdr:colOff>1581150</xdr:colOff>
      <xdr:row>0</xdr:row>
      <xdr:rowOff>0</xdr:rowOff>
    </xdr:from>
    <xdr:to>
      <xdr:col>1</xdr:col>
      <xdr:colOff>1733550</xdr:colOff>
      <xdr:row>0</xdr:row>
      <xdr:rowOff>0</xdr:rowOff>
    </xdr:to>
    <xdr:sp>
      <xdr:nvSpPr>
        <xdr:cNvPr id="6" name="WordArt 12"/>
        <xdr:cNvSpPr>
          <a:spLocks/>
        </xdr:cNvSpPr>
      </xdr:nvSpPr>
      <xdr:spPr>
        <a:xfrm>
          <a:off x="1876425" y="0"/>
          <a:ext cx="152400" cy="0"/>
        </a:xfrm>
        <a:prstGeom prst="rect"/>
        <a:noFill/>
      </xdr:spPr>
      <xdr:txBody>
        <a:bodyPr fromWordArt="1" wrap="none" lIns="91440" tIns="45720" rIns="91440" bIns="45720">
          <a:prstTxWarp prst="textTriangle"/>
        </a:bodyPr>
        <a:p>
          <a:pPr algn="ctr"/>
          <a:r>
            <a:rPr sz="2400" kern="10" spc="0">
              <a:ln w="9525" cmpd="sng">
                <a:solidFill>
                  <a:srgbClr val="003366"/>
                </a:solidFill>
                <a:headEnd type="none"/>
                <a:tailEnd type="none"/>
              </a:ln>
              <a:solidFill>
                <a:srgbClr val="003366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plex"/>
              <a:cs typeface="Complex"/>
            </a:rPr>
            <a:t>ENGTOP</a:t>
          </a:r>
        </a:p>
      </xdr:txBody>
    </xdr:sp>
    <xdr:clientData/>
  </xdr:twoCellAnchor>
  <xdr:twoCellAnchor>
    <xdr:from>
      <xdr:col>1</xdr:col>
      <xdr:colOff>1581150</xdr:colOff>
      <xdr:row>0</xdr:row>
      <xdr:rowOff>0</xdr:rowOff>
    </xdr:from>
    <xdr:to>
      <xdr:col>1</xdr:col>
      <xdr:colOff>1733550</xdr:colOff>
      <xdr:row>0</xdr:row>
      <xdr:rowOff>0</xdr:rowOff>
    </xdr:to>
    <xdr:sp>
      <xdr:nvSpPr>
        <xdr:cNvPr id="7" name="WordArt 14"/>
        <xdr:cNvSpPr>
          <a:spLocks/>
        </xdr:cNvSpPr>
      </xdr:nvSpPr>
      <xdr:spPr>
        <a:xfrm>
          <a:off x="1876425" y="0"/>
          <a:ext cx="152400" cy="0"/>
        </a:xfrm>
        <a:prstGeom prst="rect"/>
        <a:noFill/>
      </xdr:spPr>
      <xdr:txBody>
        <a:bodyPr fromWordArt="1" wrap="none" lIns="91440" tIns="45720" rIns="91440" bIns="45720">
          <a:prstTxWarp prst="textTriangle"/>
        </a:bodyPr>
        <a:p>
          <a:pPr algn="ctr"/>
          <a:r>
            <a:rPr sz="2400" kern="10" spc="0">
              <a:ln w="9525" cmpd="sng">
                <a:solidFill>
                  <a:srgbClr val="003366"/>
                </a:solidFill>
                <a:headEnd type="none"/>
                <a:tailEnd type="none"/>
              </a:ln>
              <a:solidFill>
                <a:srgbClr val="003366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plex"/>
              <a:cs typeface="Complex"/>
            </a:rPr>
            <a:t>ENGTOP</a:t>
          </a:r>
        </a:p>
      </xdr:txBody>
    </xdr:sp>
    <xdr:clientData/>
  </xdr:twoCellAnchor>
  <xdr:twoCellAnchor>
    <xdr:from>
      <xdr:col>1</xdr:col>
      <xdr:colOff>1581150</xdr:colOff>
      <xdr:row>0</xdr:row>
      <xdr:rowOff>0</xdr:rowOff>
    </xdr:from>
    <xdr:to>
      <xdr:col>1</xdr:col>
      <xdr:colOff>1733550</xdr:colOff>
      <xdr:row>0</xdr:row>
      <xdr:rowOff>0</xdr:rowOff>
    </xdr:to>
    <xdr:sp>
      <xdr:nvSpPr>
        <xdr:cNvPr id="8" name="WordArt 15"/>
        <xdr:cNvSpPr>
          <a:spLocks/>
        </xdr:cNvSpPr>
      </xdr:nvSpPr>
      <xdr:spPr>
        <a:xfrm>
          <a:off x="1876425" y="0"/>
          <a:ext cx="152400" cy="0"/>
        </a:xfrm>
        <a:prstGeom prst="rect"/>
        <a:noFill/>
      </xdr:spPr>
      <xdr:txBody>
        <a:bodyPr fromWordArt="1" wrap="none" lIns="91440" tIns="45720" rIns="91440" bIns="45720">
          <a:prstTxWarp prst="textTriangle"/>
        </a:bodyPr>
        <a:p>
          <a:pPr algn="ctr"/>
          <a:r>
            <a:rPr sz="2400" kern="10" spc="0">
              <a:ln w="9525" cmpd="sng">
                <a:solidFill>
                  <a:srgbClr val="003366"/>
                </a:solidFill>
                <a:headEnd type="none"/>
                <a:tailEnd type="none"/>
              </a:ln>
              <a:solidFill>
                <a:srgbClr val="003366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plex"/>
              <a:cs typeface="Complex"/>
            </a:rPr>
            <a:t>ENGTOP</a:t>
          </a:r>
        </a:p>
      </xdr:txBody>
    </xdr:sp>
    <xdr:clientData/>
  </xdr:twoCellAnchor>
  <xdr:twoCellAnchor>
    <xdr:from>
      <xdr:col>1</xdr:col>
      <xdr:colOff>1581150</xdr:colOff>
      <xdr:row>0</xdr:row>
      <xdr:rowOff>0</xdr:rowOff>
    </xdr:from>
    <xdr:to>
      <xdr:col>1</xdr:col>
      <xdr:colOff>1733550</xdr:colOff>
      <xdr:row>0</xdr:row>
      <xdr:rowOff>0</xdr:rowOff>
    </xdr:to>
    <xdr:sp>
      <xdr:nvSpPr>
        <xdr:cNvPr id="9" name="WordArt 16"/>
        <xdr:cNvSpPr>
          <a:spLocks/>
        </xdr:cNvSpPr>
      </xdr:nvSpPr>
      <xdr:spPr>
        <a:xfrm>
          <a:off x="1876425" y="0"/>
          <a:ext cx="152400" cy="0"/>
        </a:xfrm>
        <a:prstGeom prst="rect"/>
        <a:noFill/>
      </xdr:spPr>
      <xdr:txBody>
        <a:bodyPr fromWordArt="1" wrap="none" lIns="91440" tIns="45720" rIns="91440" bIns="45720">
          <a:prstTxWarp prst="textTriangle"/>
        </a:bodyPr>
        <a:p>
          <a:pPr algn="ctr"/>
          <a:r>
            <a:rPr sz="2400" kern="10" spc="0">
              <a:ln w="9525" cmpd="sng">
                <a:solidFill>
                  <a:srgbClr val="003366"/>
                </a:solidFill>
                <a:headEnd type="none"/>
                <a:tailEnd type="none"/>
              </a:ln>
              <a:solidFill>
                <a:srgbClr val="003366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plex"/>
              <a:cs typeface="Complex"/>
            </a:rPr>
            <a:t>ENGTOP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zoomScalePageLayoutView="0" workbookViewId="0" topLeftCell="A16">
      <selection activeCell="E54" sqref="E54"/>
    </sheetView>
  </sheetViews>
  <sheetFormatPr defaultColWidth="9.140625" defaultRowHeight="12.75"/>
  <cols>
    <col min="1" max="1" width="4.421875" style="3" customWidth="1"/>
    <col min="2" max="2" width="84.421875" style="3" customWidth="1"/>
    <col min="3" max="3" width="4.421875" style="3" bestFit="1" customWidth="1"/>
    <col min="4" max="4" width="7.57421875" style="3" bestFit="1" customWidth="1"/>
    <col min="5" max="5" width="17.00390625" style="3" bestFit="1" customWidth="1"/>
    <col min="6" max="6" width="14.28125" style="3" bestFit="1" customWidth="1"/>
    <col min="7" max="7" width="16.140625" style="3" customWidth="1"/>
    <col min="8" max="9" width="15.00390625" style="3" bestFit="1" customWidth="1"/>
    <col min="10" max="10" width="13.140625" style="3" customWidth="1"/>
    <col min="11" max="16384" width="9.140625" style="3" customWidth="1"/>
  </cols>
  <sheetData>
    <row r="1" spans="1:8" ht="15" customHeight="1">
      <c r="A1" s="150" t="s">
        <v>86</v>
      </c>
      <c r="B1" s="151"/>
      <c r="C1" s="151"/>
      <c r="D1" s="151"/>
      <c r="E1" s="151"/>
      <c r="F1" s="151"/>
      <c r="G1" s="152"/>
      <c r="H1" s="4"/>
    </row>
    <row r="2" spans="1:8" ht="15" customHeight="1">
      <c r="A2" s="153" t="s">
        <v>19</v>
      </c>
      <c r="B2" s="154"/>
      <c r="C2" s="154"/>
      <c r="D2" s="154"/>
      <c r="E2" s="154"/>
      <c r="F2" s="154"/>
      <c r="G2" s="155"/>
      <c r="H2" s="4"/>
    </row>
    <row r="3" spans="1:8" ht="15" customHeight="1">
      <c r="A3" s="153" t="s">
        <v>79</v>
      </c>
      <c r="B3" s="154"/>
      <c r="C3" s="154"/>
      <c r="D3" s="154"/>
      <c r="E3" s="154"/>
      <c r="F3" s="154"/>
      <c r="G3" s="155"/>
      <c r="H3" s="4"/>
    </row>
    <row r="4" spans="1:8" ht="15" customHeight="1" thickBot="1">
      <c r="A4" s="156" t="s">
        <v>88</v>
      </c>
      <c r="B4" s="157"/>
      <c r="C4" s="157"/>
      <c r="D4" s="157"/>
      <c r="E4" s="157"/>
      <c r="F4" s="157"/>
      <c r="G4" s="158"/>
      <c r="H4" s="4"/>
    </row>
    <row r="5" spans="1:8" ht="15" customHeight="1">
      <c r="A5" s="159" t="s">
        <v>0</v>
      </c>
      <c r="B5" s="161" t="s">
        <v>5</v>
      </c>
      <c r="C5" s="163" t="s">
        <v>2</v>
      </c>
      <c r="D5" s="161" t="s">
        <v>3</v>
      </c>
      <c r="E5" s="165" t="s">
        <v>23</v>
      </c>
      <c r="F5" s="167" t="s">
        <v>24</v>
      </c>
      <c r="G5" s="142" t="s">
        <v>25</v>
      </c>
      <c r="H5" s="4"/>
    </row>
    <row r="6" spans="1:9" ht="30" customHeight="1" thickBot="1">
      <c r="A6" s="160"/>
      <c r="B6" s="162"/>
      <c r="C6" s="164"/>
      <c r="D6" s="162"/>
      <c r="E6" s="166"/>
      <c r="F6" s="168"/>
      <c r="G6" s="143"/>
      <c r="H6" s="34"/>
      <c r="I6" s="13"/>
    </row>
    <row r="7" spans="1:9" ht="15" customHeight="1">
      <c r="A7" s="16" t="s">
        <v>53</v>
      </c>
      <c r="B7" s="17" t="s">
        <v>20</v>
      </c>
      <c r="C7" s="49"/>
      <c r="D7" s="18"/>
      <c r="E7" s="42"/>
      <c r="F7" s="43"/>
      <c r="G7" s="37"/>
      <c r="H7" s="12"/>
      <c r="I7" s="13"/>
    </row>
    <row r="8" spans="1:9" s="9" customFormat="1" ht="15" customHeight="1">
      <c r="A8" s="5" t="s">
        <v>11</v>
      </c>
      <c r="B8" s="6" t="s">
        <v>28</v>
      </c>
      <c r="C8" s="50" t="s">
        <v>1</v>
      </c>
      <c r="D8" s="44">
        <v>3</v>
      </c>
      <c r="E8" s="59">
        <v>299</v>
      </c>
      <c r="F8" s="45">
        <f>D8*E8</f>
        <v>897</v>
      </c>
      <c r="G8" s="57" t="s">
        <v>29</v>
      </c>
      <c r="H8" s="26"/>
      <c r="I8" s="128"/>
    </row>
    <row r="9" spans="1:10" s="9" customFormat="1" ht="15" customHeight="1" thickBot="1">
      <c r="A9" s="10"/>
      <c r="B9" s="27" t="s">
        <v>12</v>
      </c>
      <c r="C9" s="52"/>
      <c r="D9" s="28"/>
      <c r="E9" s="28"/>
      <c r="F9" s="39">
        <f>SUM(F8:F8)</f>
        <v>897</v>
      </c>
      <c r="G9" s="107"/>
      <c r="H9" s="30"/>
      <c r="I9" s="130"/>
      <c r="J9" s="130"/>
    </row>
    <row r="10" spans="1:9" ht="15" customHeight="1">
      <c r="A10" s="16" t="s">
        <v>31</v>
      </c>
      <c r="B10" s="17" t="s">
        <v>54</v>
      </c>
      <c r="C10" s="49"/>
      <c r="D10" s="18"/>
      <c r="E10" s="42"/>
      <c r="F10" s="43"/>
      <c r="G10" s="37"/>
      <c r="H10" s="12"/>
      <c r="I10" s="129"/>
    </row>
    <row r="11" spans="1:9" s="9" customFormat="1" ht="14.25" customHeight="1">
      <c r="A11" s="46" t="s">
        <v>62</v>
      </c>
      <c r="B11" s="125" t="s">
        <v>85</v>
      </c>
      <c r="C11" s="50" t="s">
        <v>30</v>
      </c>
      <c r="D11" s="44">
        <v>108.95</v>
      </c>
      <c r="E11" s="59">
        <v>100.2</v>
      </c>
      <c r="F11" s="45">
        <f>D11*E11</f>
        <v>10916.79</v>
      </c>
      <c r="G11" s="60" t="s">
        <v>84</v>
      </c>
      <c r="H11" s="26"/>
      <c r="I11" s="128"/>
    </row>
    <row r="12" spans="1:10" s="9" customFormat="1" ht="15" customHeight="1" thickBot="1">
      <c r="A12" s="10"/>
      <c r="B12" s="27" t="s">
        <v>36</v>
      </c>
      <c r="C12" s="52"/>
      <c r="D12" s="28"/>
      <c r="E12" s="28"/>
      <c r="F12" s="39">
        <f>SUM(F11:F11)</f>
        <v>10916.79</v>
      </c>
      <c r="G12" s="107"/>
      <c r="H12" s="30"/>
      <c r="I12" s="130"/>
      <c r="J12" s="130"/>
    </row>
    <row r="13" spans="1:9" s="9" customFormat="1" ht="15" customHeight="1">
      <c r="A13" s="16" t="s">
        <v>13</v>
      </c>
      <c r="B13" s="17" t="s">
        <v>6</v>
      </c>
      <c r="C13" s="51"/>
      <c r="D13" s="24"/>
      <c r="E13" s="108"/>
      <c r="F13" s="35"/>
      <c r="G13" s="109"/>
      <c r="H13" s="26"/>
      <c r="I13" s="131"/>
    </row>
    <row r="14" spans="1:9" s="9" customFormat="1" ht="15" customHeight="1">
      <c r="A14" s="5" t="s">
        <v>18</v>
      </c>
      <c r="B14" s="6" t="s">
        <v>80</v>
      </c>
      <c r="C14" s="50" t="s">
        <v>4</v>
      </c>
      <c r="D14" s="7">
        <v>199</v>
      </c>
      <c r="E14" s="58">
        <v>44.42</v>
      </c>
      <c r="F14" s="139">
        <f>D14*E14</f>
        <v>8839.58</v>
      </c>
      <c r="G14" s="138" t="s">
        <v>82</v>
      </c>
      <c r="H14" s="26"/>
      <c r="I14" s="128"/>
    </row>
    <row r="15" spans="1:9" s="9" customFormat="1" ht="15" customHeight="1">
      <c r="A15" s="46" t="s">
        <v>14</v>
      </c>
      <c r="B15" s="6" t="s">
        <v>68</v>
      </c>
      <c r="C15" s="50" t="s">
        <v>4</v>
      </c>
      <c r="D15" s="47">
        <v>16</v>
      </c>
      <c r="E15" s="61">
        <v>85.13</v>
      </c>
      <c r="F15" s="139">
        <f>D15*E15</f>
        <v>1362.08</v>
      </c>
      <c r="G15" s="138" t="s">
        <v>71</v>
      </c>
      <c r="H15" s="26"/>
      <c r="I15" s="128"/>
    </row>
    <row r="16" spans="1:9" s="9" customFormat="1" ht="15" customHeight="1">
      <c r="A16" s="5" t="s">
        <v>55</v>
      </c>
      <c r="B16" s="6" t="s">
        <v>81</v>
      </c>
      <c r="C16" s="50" t="s">
        <v>7</v>
      </c>
      <c r="D16" s="7">
        <v>13</v>
      </c>
      <c r="E16" s="58">
        <v>790.98</v>
      </c>
      <c r="F16" s="139">
        <f>D16*E16</f>
        <v>10282.74</v>
      </c>
      <c r="G16" s="138" t="s">
        <v>83</v>
      </c>
      <c r="H16" s="26"/>
      <c r="I16" s="128"/>
    </row>
    <row r="17" spans="1:10" s="9" customFormat="1" ht="15" customHeight="1" thickBot="1">
      <c r="A17" s="10"/>
      <c r="B17" s="27" t="s">
        <v>9</v>
      </c>
      <c r="C17" s="52"/>
      <c r="D17" s="28"/>
      <c r="E17" s="28"/>
      <c r="F17" s="39">
        <f>SUM(F14:F16)</f>
        <v>20484.4</v>
      </c>
      <c r="G17" s="110"/>
      <c r="H17" s="30"/>
      <c r="I17" s="130"/>
      <c r="J17" s="130"/>
    </row>
    <row r="18" spans="1:9" s="20" customFormat="1" ht="15" customHeight="1">
      <c r="A18" s="16" t="s">
        <v>15</v>
      </c>
      <c r="B18" s="17" t="s">
        <v>8</v>
      </c>
      <c r="C18" s="49"/>
      <c r="D18" s="18"/>
      <c r="E18" s="111"/>
      <c r="F18" s="36"/>
      <c r="G18" s="109"/>
      <c r="H18" s="19"/>
      <c r="I18" s="132"/>
    </row>
    <row r="19" spans="1:8" s="9" customFormat="1" ht="15" customHeight="1">
      <c r="A19" s="5" t="s">
        <v>16</v>
      </c>
      <c r="B19" s="6" t="s">
        <v>38</v>
      </c>
      <c r="C19" s="50" t="s">
        <v>4</v>
      </c>
      <c r="D19" s="7">
        <v>599.64</v>
      </c>
      <c r="E19" s="58">
        <v>25.3</v>
      </c>
      <c r="F19" s="33">
        <f>D19*E19</f>
        <v>15170.892</v>
      </c>
      <c r="G19" s="57" t="s">
        <v>26</v>
      </c>
      <c r="H19" s="8"/>
    </row>
    <row r="20" spans="1:8" s="9" customFormat="1" ht="15" customHeight="1">
      <c r="A20" s="5"/>
      <c r="B20" s="6" t="s">
        <v>27</v>
      </c>
      <c r="C20" s="50"/>
      <c r="D20" s="7"/>
      <c r="E20" s="58"/>
      <c r="F20" s="33"/>
      <c r="G20" s="57"/>
      <c r="H20" s="8"/>
    </row>
    <row r="21" spans="1:8" s="9" customFormat="1" ht="15" customHeight="1">
      <c r="A21" s="5" t="s">
        <v>65</v>
      </c>
      <c r="B21" s="6" t="s">
        <v>69</v>
      </c>
      <c r="C21" s="50" t="s">
        <v>30</v>
      </c>
      <c r="D21" s="7">
        <v>140.37</v>
      </c>
      <c r="E21" s="58">
        <v>80.2</v>
      </c>
      <c r="F21" s="33">
        <f>D21*E21</f>
        <v>11257.674</v>
      </c>
      <c r="G21" s="140" t="s">
        <v>78</v>
      </c>
      <c r="H21" s="8"/>
    </row>
    <row r="22" spans="1:8" s="9" customFormat="1" ht="15" customHeight="1">
      <c r="A22" s="5" t="s">
        <v>66</v>
      </c>
      <c r="B22" s="6" t="s">
        <v>64</v>
      </c>
      <c r="C22" s="50" t="s">
        <v>1</v>
      </c>
      <c r="D22" s="7">
        <v>2339.44</v>
      </c>
      <c r="E22" s="58">
        <v>25.05</v>
      </c>
      <c r="F22" s="33">
        <f>D22*E22</f>
        <v>58602.972</v>
      </c>
      <c r="G22" s="140" t="s">
        <v>77</v>
      </c>
      <c r="H22" s="8"/>
    </row>
    <row r="23" spans="1:10" s="29" customFormat="1" ht="15" customHeight="1" thickBot="1">
      <c r="A23" s="10"/>
      <c r="B23" s="27" t="s">
        <v>17</v>
      </c>
      <c r="C23" s="52"/>
      <c r="D23" s="28"/>
      <c r="E23" s="28"/>
      <c r="F23" s="39">
        <f>SUM(F19:F22)</f>
        <v>85031.538</v>
      </c>
      <c r="G23" s="110"/>
      <c r="H23" s="31"/>
      <c r="I23" s="130"/>
      <c r="J23" s="130"/>
    </row>
    <row r="24" spans="1:9" s="9" customFormat="1" ht="15" customHeight="1">
      <c r="A24" s="16" t="s">
        <v>34</v>
      </c>
      <c r="B24" s="17" t="s">
        <v>32</v>
      </c>
      <c r="C24" s="49"/>
      <c r="D24" s="18"/>
      <c r="E24" s="111"/>
      <c r="F24" s="36"/>
      <c r="G24" s="112"/>
      <c r="H24" s="23"/>
      <c r="I24" s="133"/>
    </row>
    <row r="25" spans="1:8" s="9" customFormat="1" ht="25.5" customHeight="1">
      <c r="A25" s="5" t="s">
        <v>35</v>
      </c>
      <c r="B25" s="25" t="s">
        <v>57</v>
      </c>
      <c r="C25" s="50" t="s">
        <v>1</v>
      </c>
      <c r="D25" s="7">
        <v>0.79</v>
      </c>
      <c r="E25" s="58">
        <v>151.39</v>
      </c>
      <c r="F25" s="33">
        <f>D25*E25</f>
        <v>119.59809999999999</v>
      </c>
      <c r="G25" s="122" t="s">
        <v>74</v>
      </c>
      <c r="H25" s="124" t="s">
        <v>67</v>
      </c>
    </row>
    <row r="26" spans="1:8" s="9" customFormat="1" ht="25.5" customHeight="1">
      <c r="A26" s="5" t="s">
        <v>56</v>
      </c>
      <c r="B26" s="25" t="s">
        <v>76</v>
      </c>
      <c r="C26" s="50" t="s">
        <v>7</v>
      </c>
      <c r="D26" s="7">
        <v>4</v>
      </c>
      <c r="E26" s="58">
        <v>60.04</v>
      </c>
      <c r="F26" s="33">
        <f>D26*E26</f>
        <v>240.16</v>
      </c>
      <c r="G26" s="122" t="s">
        <v>75</v>
      </c>
      <c r="H26" s="124" t="s">
        <v>67</v>
      </c>
    </row>
    <row r="27" spans="1:8" s="9" customFormat="1" ht="24.75" customHeight="1">
      <c r="A27" s="46" t="s">
        <v>63</v>
      </c>
      <c r="B27" s="25" t="s">
        <v>33</v>
      </c>
      <c r="C27" s="50" t="s">
        <v>1</v>
      </c>
      <c r="D27" s="7">
        <v>0.6</v>
      </c>
      <c r="E27" s="58">
        <v>151.39</v>
      </c>
      <c r="F27" s="33">
        <f>D27*E27</f>
        <v>90.83399999999999</v>
      </c>
      <c r="G27" s="123" t="s">
        <v>74</v>
      </c>
      <c r="H27" s="124" t="s">
        <v>67</v>
      </c>
    </row>
    <row r="28" spans="1:8" s="9" customFormat="1" ht="24.75" customHeight="1">
      <c r="A28" s="46" t="s">
        <v>73</v>
      </c>
      <c r="B28" s="25" t="s">
        <v>76</v>
      </c>
      <c r="C28" s="50" t="s">
        <v>7</v>
      </c>
      <c r="D28" s="7">
        <v>2</v>
      </c>
      <c r="E28" s="58">
        <v>60.04</v>
      </c>
      <c r="F28" s="33">
        <f>D28*E28</f>
        <v>120.08</v>
      </c>
      <c r="G28" s="123" t="s">
        <v>75</v>
      </c>
      <c r="H28" s="124" t="s">
        <v>67</v>
      </c>
    </row>
    <row r="29" spans="1:10" ht="15" customHeight="1" thickBot="1">
      <c r="A29" s="1"/>
      <c r="B29" s="21" t="s">
        <v>37</v>
      </c>
      <c r="C29" s="53"/>
      <c r="D29" s="22"/>
      <c r="E29" s="22"/>
      <c r="F29" s="40">
        <f>SUM(F25:F28)</f>
        <v>570.6721</v>
      </c>
      <c r="G29" s="38"/>
      <c r="H29" s="15"/>
      <c r="I29" s="134"/>
      <c r="J29" s="134"/>
    </row>
    <row r="30" spans="1:9" s="9" customFormat="1" ht="15" customHeight="1">
      <c r="A30" s="16" t="s">
        <v>58</v>
      </c>
      <c r="B30" s="17" t="s">
        <v>21</v>
      </c>
      <c r="C30" s="49"/>
      <c r="D30" s="18"/>
      <c r="E30" s="111"/>
      <c r="F30" s="36"/>
      <c r="G30" s="113"/>
      <c r="H30" s="23"/>
      <c r="I30" s="133"/>
    </row>
    <row r="31" spans="1:8" s="9" customFormat="1" ht="13.5" customHeight="1">
      <c r="A31" s="5" t="s">
        <v>59</v>
      </c>
      <c r="B31" s="25" t="s">
        <v>22</v>
      </c>
      <c r="C31" s="32" t="s">
        <v>30</v>
      </c>
      <c r="D31" s="7">
        <v>39.99</v>
      </c>
      <c r="E31" s="58">
        <v>53.09</v>
      </c>
      <c r="F31" s="33">
        <f>D31*E31</f>
        <v>2123.0691</v>
      </c>
      <c r="G31" s="140" t="s">
        <v>72</v>
      </c>
      <c r="H31" s="23"/>
    </row>
    <row r="32" spans="1:10" ht="15" customHeight="1" thickBot="1">
      <c r="A32" s="1"/>
      <c r="B32" s="21" t="s">
        <v>60</v>
      </c>
      <c r="C32" s="22"/>
      <c r="D32" s="22"/>
      <c r="E32" s="22"/>
      <c r="F32" s="40">
        <f>SUM(F31:F31)</f>
        <v>2123.0691</v>
      </c>
      <c r="G32" s="38"/>
      <c r="H32" s="15"/>
      <c r="I32" s="136"/>
      <c r="J32" s="136"/>
    </row>
    <row r="33" spans="1:10" ht="15" customHeight="1" thickBot="1">
      <c r="A33" s="144" t="s">
        <v>10</v>
      </c>
      <c r="B33" s="145"/>
      <c r="C33" s="145"/>
      <c r="D33" s="145"/>
      <c r="E33" s="146"/>
      <c r="F33" s="41">
        <f>F9+F12+F17+F23+F29+F32</f>
        <v>120023.46919999999</v>
      </c>
      <c r="G33" s="48"/>
      <c r="H33" s="135"/>
      <c r="I33" s="137"/>
      <c r="J33" s="137"/>
    </row>
    <row r="34" spans="1:9" ht="15" customHeight="1">
      <c r="A34" s="147" t="s">
        <v>70</v>
      </c>
      <c r="B34" s="147"/>
      <c r="C34" s="147"/>
      <c r="D34" s="147"/>
      <c r="E34" s="147"/>
      <c r="F34" s="147"/>
      <c r="G34" s="147"/>
      <c r="H34" s="15"/>
      <c r="I34" s="54"/>
    </row>
    <row r="35" spans="1:8" ht="15" customHeight="1">
      <c r="A35" s="11"/>
      <c r="B35" s="11"/>
      <c r="C35" s="11"/>
      <c r="D35" s="11"/>
      <c r="E35" s="11"/>
      <c r="F35" s="11"/>
      <c r="G35" s="14"/>
      <c r="H35" s="4"/>
    </row>
    <row r="36" spans="1:8" ht="12.75">
      <c r="A36" s="2"/>
      <c r="B36" s="2"/>
      <c r="C36" s="2"/>
      <c r="D36" s="2"/>
      <c r="E36" s="2"/>
      <c r="F36" s="2"/>
      <c r="G36" s="2"/>
      <c r="H36" s="4"/>
    </row>
    <row r="37" spans="1:8" ht="12.75">
      <c r="A37" s="2"/>
      <c r="B37" s="2"/>
      <c r="C37" s="2"/>
      <c r="D37" s="2"/>
      <c r="E37" s="2"/>
      <c r="F37" s="2"/>
      <c r="G37" s="2"/>
      <c r="H37" s="4"/>
    </row>
    <row r="38" spans="1:8" ht="12.75">
      <c r="A38" s="2"/>
      <c r="B38" s="55" t="s">
        <v>41</v>
      </c>
      <c r="C38" s="148" t="s">
        <v>42</v>
      </c>
      <c r="D38" s="148"/>
      <c r="E38" s="148"/>
      <c r="F38" s="2"/>
      <c r="G38" s="2"/>
      <c r="H38" s="4"/>
    </row>
    <row r="39" spans="1:8" ht="12.75">
      <c r="A39" s="2"/>
      <c r="B39" s="55" t="s">
        <v>39</v>
      </c>
      <c r="C39" s="148" t="s">
        <v>90</v>
      </c>
      <c r="D39" s="148"/>
      <c r="E39" s="148"/>
      <c r="F39" s="2"/>
      <c r="G39" s="2"/>
      <c r="H39" s="4"/>
    </row>
    <row r="40" spans="1:8" ht="12.75">
      <c r="A40" s="2"/>
      <c r="B40" s="56" t="s">
        <v>40</v>
      </c>
      <c r="C40" s="149" t="s">
        <v>89</v>
      </c>
      <c r="D40" s="149"/>
      <c r="E40" s="149"/>
      <c r="F40" s="2"/>
      <c r="G40" s="2"/>
      <c r="H40" s="4"/>
    </row>
    <row r="41" spans="1:7" ht="12.75">
      <c r="A41" s="54"/>
      <c r="B41" s="54"/>
      <c r="C41" s="54"/>
      <c r="D41" s="54"/>
      <c r="E41" s="54"/>
      <c r="F41" s="54"/>
      <c r="G41" s="54"/>
    </row>
  </sheetData>
  <sheetProtection/>
  <mergeCells count="16"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  <mergeCell ref="G5:G6"/>
    <mergeCell ref="A33:E33"/>
    <mergeCell ref="A34:G34"/>
    <mergeCell ref="C38:E38"/>
    <mergeCell ref="C39:E39"/>
    <mergeCell ref="C40:E40"/>
  </mergeCells>
  <printOptions horizontalCentered="1"/>
  <pageMargins left="0.7874015748031497" right="0.7874015748031497" top="0.7874015748031497" bottom="0.31496062992125984" header="0.5118110236220472" footer="0.5118110236220472"/>
  <pageSetup horizontalDpi="300" verticalDpi="3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7"/>
  <sheetViews>
    <sheetView showGridLines="0" tabSelected="1" zoomScalePageLayoutView="0" workbookViewId="0" topLeftCell="A1">
      <selection activeCell="G29" sqref="G29"/>
    </sheetView>
  </sheetViews>
  <sheetFormatPr defaultColWidth="9.140625" defaultRowHeight="12.75"/>
  <cols>
    <col min="1" max="1" width="4.421875" style="63" customWidth="1"/>
    <col min="2" max="2" width="32.421875" style="63" bestFit="1" customWidth="1"/>
    <col min="3" max="3" width="13.140625" style="63" bestFit="1" customWidth="1"/>
    <col min="4" max="4" width="10.140625" style="63" customWidth="1"/>
    <col min="5" max="5" width="8.28125" style="63" bestFit="1" customWidth="1"/>
    <col min="6" max="6" width="12.00390625" style="63" bestFit="1" customWidth="1"/>
    <col min="7" max="7" width="8.28125" style="63" customWidth="1"/>
    <col min="8" max="8" width="13.140625" style="63" bestFit="1" customWidth="1"/>
    <col min="9" max="9" width="8.28125" style="63" customWidth="1"/>
    <col min="10" max="10" width="13.140625" style="63" bestFit="1" customWidth="1"/>
    <col min="11" max="11" width="8.28125" style="63" bestFit="1" customWidth="1"/>
    <col min="12" max="12" width="13.140625" style="100" bestFit="1" customWidth="1"/>
    <col min="13" max="23" width="9.140625" style="62" customWidth="1"/>
    <col min="24" max="16384" width="9.140625" style="63" customWidth="1"/>
  </cols>
  <sheetData>
    <row r="1" spans="1:12" ht="15" customHeight="1">
      <c r="A1" s="185" t="s">
        <v>87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7"/>
    </row>
    <row r="2" spans="1:12" ht="15" customHeight="1">
      <c r="A2" s="188" t="str">
        <f>orçamento!A2</f>
        <v>OBRA: Pavimentação em pedras irregulares 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90"/>
    </row>
    <row r="3" spans="1:12" ht="15" customHeight="1">
      <c r="A3" s="188" t="str">
        <f>orçamento!A3</f>
        <v>LOCAL: Rodovia Municipal - Rua "A" - Trecho entre a Estaca 0 + 0,00m e 15 + 3,195m - Linha Gaspar, Bandeirante/SC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90"/>
    </row>
    <row r="4" spans="1:12" ht="15" customHeight="1" thickBot="1">
      <c r="A4" s="191" t="str">
        <f>orçamento!A4</f>
        <v>PROPRIETÁRIO: PREFEITURA MUNICIPAL DE BANDEIRANTE                     DATA: 08/06/2016               ÁREA: 2.339,44 M²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3"/>
    </row>
    <row r="5" spans="1:12" ht="15" customHeight="1" thickBot="1">
      <c r="A5" s="194" t="s">
        <v>0</v>
      </c>
      <c r="B5" s="182" t="s">
        <v>5</v>
      </c>
      <c r="C5" s="179" t="s">
        <v>43</v>
      </c>
      <c r="D5" s="172" t="s">
        <v>44</v>
      </c>
      <c r="E5" s="197" t="s">
        <v>45</v>
      </c>
      <c r="F5" s="198"/>
      <c r="G5" s="198"/>
      <c r="H5" s="198"/>
      <c r="I5" s="198"/>
      <c r="J5" s="198"/>
      <c r="K5" s="198"/>
      <c r="L5" s="199"/>
    </row>
    <row r="6" spans="1:13" ht="15" customHeight="1">
      <c r="A6" s="195"/>
      <c r="B6" s="183"/>
      <c r="C6" s="180"/>
      <c r="D6" s="177"/>
      <c r="E6" s="169" t="s">
        <v>46</v>
      </c>
      <c r="F6" s="174"/>
      <c r="G6" s="169" t="s">
        <v>47</v>
      </c>
      <c r="H6" s="170"/>
      <c r="I6" s="171" t="s">
        <v>61</v>
      </c>
      <c r="J6" s="172"/>
      <c r="K6" s="173" t="s">
        <v>48</v>
      </c>
      <c r="L6" s="174"/>
      <c r="M6" s="65"/>
    </row>
    <row r="7" spans="1:13" ht="15" customHeight="1" thickBot="1">
      <c r="A7" s="196"/>
      <c r="B7" s="184"/>
      <c r="C7" s="181"/>
      <c r="D7" s="178"/>
      <c r="E7" s="67" t="s">
        <v>49</v>
      </c>
      <c r="F7" s="66" t="s">
        <v>50</v>
      </c>
      <c r="G7" s="67" t="s">
        <v>49</v>
      </c>
      <c r="H7" s="68" t="s">
        <v>50</v>
      </c>
      <c r="I7" s="69" t="s">
        <v>49</v>
      </c>
      <c r="J7" s="66" t="s">
        <v>50</v>
      </c>
      <c r="K7" s="69" t="s">
        <v>49</v>
      </c>
      <c r="L7" s="66" t="s">
        <v>50</v>
      </c>
      <c r="M7" s="65"/>
    </row>
    <row r="8" spans="1:13" ht="19.5" customHeight="1">
      <c r="A8" s="126" t="s">
        <v>53</v>
      </c>
      <c r="B8" s="70" t="s">
        <v>20</v>
      </c>
      <c r="C8" s="101">
        <f>orçamento!F9</f>
        <v>897</v>
      </c>
      <c r="D8" s="71">
        <f>(C8/C16)</f>
        <v>0.007473538350281247</v>
      </c>
      <c r="E8" s="72">
        <v>1</v>
      </c>
      <c r="F8" s="104">
        <f>E8*C8</f>
        <v>897</v>
      </c>
      <c r="G8" s="72"/>
      <c r="H8" s="74"/>
      <c r="I8" s="114"/>
      <c r="J8" s="115"/>
      <c r="K8" s="75">
        <f>E8</f>
        <v>1</v>
      </c>
      <c r="L8" s="104">
        <f>F8</f>
        <v>897</v>
      </c>
      <c r="M8" s="65"/>
    </row>
    <row r="9" spans="1:13" ht="19.5" customHeight="1">
      <c r="A9" s="126" t="s">
        <v>31</v>
      </c>
      <c r="B9" s="70" t="s">
        <v>54</v>
      </c>
      <c r="C9" s="101">
        <f>orçamento!F12</f>
        <v>10916.79</v>
      </c>
      <c r="D9" s="71">
        <f>C9/C16</f>
        <v>0.09095546123407672</v>
      </c>
      <c r="E9" s="72">
        <v>1</v>
      </c>
      <c r="F9" s="104">
        <f>E9*C9</f>
        <v>10916.79</v>
      </c>
      <c r="G9" s="72"/>
      <c r="H9" s="105"/>
      <c r="I9" s="114"/>
      <c r="J9" s="115"/>
      <c r="K9" s="75">
        <f aca="true" t="shared" si="0" ref="K9:L13">E9+G9+I9</f>
        <v>1</v>
      </c>
      <c r="L9" s="104">
        <f t="shared" si="0"/>
        <v>10916.79</v>
      </c>
      <c r="M9" s="65"/>
    </row>
    <row r="10" spans="1:23" s="78" customFormat="1" ht="19.5" customHeight="1">
      <c r="A10" s="126" t="s">
        <v>13</v>
      </c>
      <c r="B10" s="70" t="s">
        <v>6</v>
      </c>
      <c r="C10" s="101">
        <f>orçamento!F17</f>
        <v>20484.4</v>
      </c>
      <c r="D10" s="71">
        <f>C10/C16</f>
        <v>0.17066995427257659</v>
      </c>
      <c r="E10" s="72">
        <v>1</v>
      </c>
      <c r="F10" s="104">
        <f>E10*C10</f>
        <v>20484.4</v>
      </c>
      <c r="G10" s="72"/>
      <c r="H10" s="105"/>
      <c r="I10" s="114"/>
      <c r="J10" s="115"/>
      <c r="K10" s="75">
        <f t="shared" si="0"/>
        <v>1</v>
      </c>
      <c r="L10" s="104">
        <f t="shared" si="0"/>
        <v>20484.4</v>
      </c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</row>
    <row r="11" spans="1:23" s="78" customFormat="1" ht="19.5" customHeight="1">
      <c r="A11" s="127">
        <v>4</v>
      </c>
      <c r="B11" s="70" t="s">
        <v>8</v>
      </c>
      <c r="C11" s="101">
        <f>orçamento!F23</f>
        <v>85031.538</v>
      </c>
      <c r="D11" s="71">
        <f>C11/C16</f>
        <v>0.7084575922256379</v>
      </c>
      <c r="E11" s="72"/>
      <c r="F11" s="104"/>
      <c r="G11" s="72">
        <v>0.5</v>
      </c>
      <c r="H11" s="141">
        <f>G11*C11</f>
        <v>42515.769</v>
      </c>
      <c r="I11" s="72">
        <v>0.5</v>
      </c>
      <c r="J11" s="105">
        <f>I11*C11</f>
        <v>42515.769</v>
      </c>
      <c r="K11" s="75">
        <f t="shared" si="0"/>
        <v>1</v>
      </c>
      <c r="L11" s="104">
        <f t="shared" si="0"/>
        <v>85031.538</v>
      </c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</row>
    <row r="12" spans="1:23" s="78" customFormat="1" ht="19.5" customHeight="1">
      <c r="A12" s="127">
        <v>5</v>
      </c>
      <c r="B12" s="70" t="s">
        <v>32</v>
      </c>
      <c r="C12" s="101">
        <f>orçamento!F29</f>
        <v>570.6721</v>
      </c>
      <c r="D12" s="71">
        <f>C12/C16</f>
        <v>0.004754670930641622</v>
      </c>
      <c r="E12" s="72"/>
      <c r="F12" s="73"/>
      <c r="G12" s="72"/>
      <c r="H12" s="116"/>
      <c r="I12" s="72">
        <v>1</v>
      </c>
      <c r="J12" s="105">
        <f>I12*C12</f>
        <v>570.6721</v>
      </c>
      <c r="K12" s="75">
        <f t="shared" si="0"/>
        <v>1</v>
      </c>
      <c r="L12" s="104">
        <f t="shared" si="0"/>
        <v>570.6721</v>
      </c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</row>
    <row r="13" spans="1:23" s="78" customFormat="1" ht="19.5" customHeight="1">
      <c r="A13" s="127">
        <v>6</v>
      </c>
      <c r="B13" s="70" t="s">
        <v>21</v>
      </c>
      <c r="C13" s="101">
        <f>orçamento!F32</f>
        <v>2123.0691</v>
      </c>
      <c r="D13" s="71">
        <f>C13/C16</f>
        <v>0.017688782986786056</v>
      </c>
      <c r="E13" s="72"/>
      <c r="F13" s="73"/>
      <c r="G13" s="72"/>
      <c r="H13" s="116"/>
      <c r="I13" s="72">
        <v>1</v>
      </c>
      <c r="J13" s="105">
        <f>I13*C13</f>
        <v>2123.0691</v>
      </c>
      <c r="K13" s="75">
        <f t="shared" si="0"/>
        <v>1</v>
      </c>
      <c r="L13" s="104">
        <f t="shared" si="0"/>
        <v>2123.0691</v>
      </c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</row>
    <row r="14" spans="1:23" s="78" customFormat="1" ht="19.5" customHeight="1" thickBot="1">
      <c r="A14" s="79"/>
      <c r="B14" s="70"/>
      <c r="C14" s="101"/>
      <c r="D14" s="71"/>
      <c r="E14" s="72"/>
      <c r="F14" s="73"/>
      <c r="G14" s="72"/>
      <c r="H14" s="74"/>
      <c r="I14" s="117"/>
      <c r="J14" s="118"/>
      <c r="K14" s="80"/>
      <c r="L14" s="76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</row>
    <row r="15" spans="1:23" s="78" customFormat="1" ht="15" customHeight="1" thickBot="1">
      <c r="A15" s="175" t="s">
        <v>51</v>
      </c>
      <c r="B15" s="176"/>
      <c r="C15" s="106"/>
      <c r="D15" s="81"/>
      <c r="E15" s="82">
        <f>F15/C16</f>
        <v>0.26909895385693455</v>
      </c>
      <c r="F15" s="102">
        <f>SUM(F8:F11)</f>
        <v>32298.190000000002</v>
      </c>
      <c r="G15" s="82">
        <f>H15/C16</f>
        <v>0.35422879611281893</v>
      </c>
      <c r="H15" s="119">
        <f>SUM(H9:H13)</f>
        <v>42515.769</v>
      </c>
      <c r="I15" s="120">
        <f>J15/C16</f>
        <v>0.3766722500302466</v>
      </c>
      <c r="J15" s="102">
        <f>SUM(J10:J13)</f>
        <v>45209.510200000004</v>
      </c>
      <c r="K15" s="82">
        <f>L15/C16</f>
        <v>1</v>
      </c>
      <c r="L15" s="102">
        <f>SUM(L8:L13)</f>
        <v>120023.46919999999</v>
      </c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</row>
    <row r="16" spans="1:23" s="78" customFormat="1" ht="15" customHeight="1" thickBot="1">
      <c r="A16" s="175" t="s">
        <v>52</v>
      </c>
      <c r="B16" s="176"/>
      <c r="C16" s="106">
        <f>SUM(C8:C13)</f>
        <v>120023.46919999999</v>
      </c>
      <c r="D16" s="81">
        <f>SUM(D8:D15)</f>
        <v>1</v>
      </c>
      <c r="E16" s="82">
        <f>E15</f>
        <v>0.26909895385693455</v>
      </c>
      <c r="F16" s="102">
        <f>F15</f>
        <v>32298.190000000002</v>
      </c>
      <c r="G16" s="82">
        <f>G15+E16</f>
        <v>0.6233277499697535</v>
      </c>
      <c r="H16" s="103">
        <f>H15+F16</f>
        <v>74813.959</v>
      </c>
      <c r="I16" s="120">
        <f>I15+G16</f>
        <v>1</v>
      </c>
      <c r="J16" s="121">
        <f>J15+H16</f>
        <v>120023.4692</v>
      </c>
      <c r="K16" s="83">
        <f>L16/C16</f>
        <v>1</v>
      </c>
      <c r="L16" s="102">
        <f>L15</f>
        <v>120023.46919999999</v>
      </c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</row>
    <row r="17" spans="1:23" s="78" customFormat="1" ht="15" customHeight="1">
      <c r="A17" s="84"/>
      <c r="B17" s="84"/>
      <c r="C17" s="85"/>
      <c r="D17" s="86"/>
      <c r="E17" s="86"/>
      <c r="F17" s="87"/>
      <c r="G17" s="86"/>
      <c r="H17" s="88"/>
      <c r="I17" s="86"/>
      <c r="J17" s="88"/>
      <c r="K17" s="89"/>
      <c r="L17" s="90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</row>
    <row r="18" spans="1:13" s="3" customFormat="1" ht="15" customHeight="1">
      <c r="A18" s="11"/>
      <c r="B18" s="11"/>
      <c r="C18" s="11"/>
      <c r="D18" s="11"/>
      <c r="E18" s="11"/>
      <c r="F18" s="11"/>
      <c r="G18" s="14"/>
      <c r="H18" s="2"/>
      <c r="I18" s="14"/>
      <c r="J18" s="2"/>
      <c r="K18" s="2"/>
      <c r="L18" s="2"/>
      <c r="M18" s="4"/>
    </row>
    <row r="19" spans="1:13" s="3" customFormat="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4"/>
    </row>
    <row r="20" spans="1:13" s="3" customFormat="1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4"/>
    </row>
    <row r="21" spans="1:13" s="3" customFormat="1" ht="12.75">
      <c r="A21" s="2"/>
      <c r="B21" s="2"/>
      <c r="C21" s="55" t="s">
        <v>41</v>
      </c>
      <c r="D21" s="2"/>
      <c r="E21" s="2"/>
      <c r="F21" s="148"/>
      <c r="G21" s="148"/>
      <c r="H21" s="148"/>
      <c r="I21" s="148" t="s">
        <v>42</v>
      </c>
      <c r="J21" s="148"/>
      <c r="K21" s="148"/>
      <c r="L21" s="2"/>
      <c r="M21" s="4"/>
    </row>
    <row r="22" spans="1:13" s="3" customFormat="1" ht="12.75">
      <c r="A22" s="2"/>
      <c r="B22" s="2"/>
      <c r="C22" s="55" t="s">
        <v>39</v>
      </c>
      <c r="D22" s="2"/>
      <c r="E22" s="2"/>
      <c r="F22" s="148"/>
      <c r="G22" s="148"/>
      <c r="H22" s="148"/>
      <c r="I22" s="148" t="s">
        <v>90</v>
      </c>
      <c r="J22" s="148"/>
      <c r="K22" s="148"/>
      <c r="L22" s="2"/>
      <c r="M22" s="4"/>
    </row>
    <row r="23" spans="1:13" s="3" customFormat="1" ht="12.75">
      <c r="A23" s="2"/>
      <c r="B23" s="2"/>
      <c r="C23" s="56" t="s">
        <v>40</v>
      </c>
      <c r="D23" s="2"/>
      <c r="E23" s="2"/>
      <c r="F23" s="149"/>
      <c r="G23" s="149"/>
      <c r="H23" s="149"/>
      <c r="I23" s="149" t="s">
        <v>89</v>
      </c>
      <c r="J23" s="149"/>
      <c r="K23" s="149"/>
      <c r="L23" s="2"/>
      <c r="M23" s="4"/>
    </row>
    <row r="24" spans="1:23" s="78" customFormat="1" ht="15" customHeight="1">
      <c r="A24" s="84"/>
      <c r="B24" s="84"/>
      <c r="C24" s="85"/>
      <c r="D24" s="86"/>
      <c r="E24" s="86"/>
      <c r="F24" s="87"/>
      <c r="G24" s="86"/>
      <c r="H24" s="91"/>
      <c r="I24" s="86"/>
      <c r="J24" s="91"/>
      <c r="K24" s="92"/>
      <c r="L24" s="90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</row>
    <row r="25" spans="1:12" ht="15.75">
      <c r="A25" s="64"/>
      <c r="B25" s="93"/>
      <c r="C25" s="94"/>
      <c r="D25" s="94"/>
      <c r="E25" s="94"/>
      <c r="F25" s="95"/>
      <c r="G25" s="95"/>
      <c r="H25" s="96"/>
      <c r="I25" s="95"/>
      <c r="J25" s="96"/>
      <c r="K25" s="96"/>
      <c r="L25" s="62"/>
    </row>
    <row r="26" spans="1:12" ht="15.75">
      <c r="A26" s="64"/>
      <c r="B26" s="94"/>
      <c r="C26" s="94"/>
      <c r="D26" s="94"/>
      <c r="E26" s="94"/>
      <c r="F26" s="95"/>
      <c r="G26" s="95"/>
      <c r="H26" s="97"/>
      <c r="I26" s="95"/>
      <c r="J26" s="97"/>
      <c r="K26" s="97"/>
      <c r="L26" s="62"/>
    </row>
    <row r="27" spans="1:12" ht="15.75">
      <c r="A27" s="64"/>
      <c r="B27" s="94"/>
      <c r="C27" s="94"/>
      <c r="D27" s="94"/>
      <c r="E27" s="94"/>
      <c r="F27" s="95"/>
      <c r="G27" s="95"/>
      <c r="H27" s="97"/>
      <c r="I27" s="95"/>
      <c r="J27" s="97"/>
      <c r="K27" s="97"/>
      <c r="L27" s="62"/>
    </row>
    <row r="28" spans="1:12" ht="15.75">
      <c r="A28" s="64"/>
      <c r="B28" s="94"/>
      <c r="C28" s="94"/>
      <c r="D28" s="94"/>
      <c r="E28" s="94"/>
      <c r="F28" s="95"/>
      <c r="G28" s="95"/>
      <c r="H28" s="97"/>
      <c r="I28" s="95"/>
      <c r="J28" s="97"/>
      <c r="K28" s="97"/>
      <c r="L28" s="62"/>
    </row>
    <row r="29" spans="1:12" ht="15.75">
      <c r="A29" s="95"/>
      <c r="B29" s="95"/>
      <c r="C29" s="95"/>
      <c r="D29" s="95"/>
      <c r="E29" s="95"/>
      <c r="F29" s="95"/>
      <c r="G29" s="95"/>
      <c r="H29" s="97"/>
      <c r="I29" s="95"/>
      <c r="J29" s="97"/>
      <c r="K29" s="97"/>
      <c r="L29" s="62"/>
    </row>
    <row r="30" spans="1:12" ht="15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</row>
    <row r="31" spans="1:12" ht="15">
      <c r="A31" s="62"/>
      <c r="B31" s="62"/>
      <c r="C31" s="62"/>
      <c r="D31" s="98"/>
      <c r="E31" s="98"/>
      <c r="F31" s="98"/>
      <c r="G31" s="98"/>
      <c r="H31" s="98"/>
      <c r="I31" s="98"/>
      <c r="J31" s="98"/>
      <c r="K31" s="98"/>
      <c r="L31" s="62"/>
    </row>
    <row r="32" spans="1:12" ht="15">
      <c r="A32" s="62"/>
      <c r="B32" s="62"/>
      <c r="C32" s="62"/>
      <c r="D32" s="98"/>
      <c r="E32" s="98"/>
      <c r="F32" s="98"/>
      <c r="G32" s="98"/>
      <c r="H32" s="98"/>
      <c r="I32" s="98"/>
      <c r="J32" s="98"/>
      <c r="K32" s="98"/>
      <c r="L32" s="62"/>
    </row>
    <row r="33" spans="1:12" ht="15">
      <c r="A33" s="62"/>
      <c r="B33" s="62"/>
      <c r="C33" s="62"/>
      <c r="D33" s="98"/>
      <c r="E33" s="98"/>
      <c r="F33" s="98"/>
      <c r="G33" s="98"/>
      <c r="H33" s="98"/>
      <c r="I33" s="98"/>
      <c r="J33" s="98"/>
      <c r="K33" s="98"/>
      <c r="L33" s="62"/>
    </row>
    <row r="34" spans="1:12" ht="15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</row>
    <row r="35" spans="1:12" ht="15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</row>
    <row r="36" spans="1:12" ht="15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</row>
    <row r="37" spans="1:23" s="99" customFormat="1" ht="15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</row>
    <row r="38" s="62" customFormat="1" ht="15"/>
    <row r="39" s="62" customFormat="1" ht="15"/>
    <row r="40" s="62" customFormat="1" ht="15"/>
    <row r="41" s="62" customFormat="1" ht="15"/>
    <row r="42" s="62" customFormat="1" ht="15"/>
    <row r="43" s="62" customFormat="1" ht="15"/>
    <row r="44" s="62" customFormat="1" ht="15"/>
    <row r="45" s="62" customFormat="1" ht="15"/>
    <row r="46" s="62" customFormat="1" ht="15"/>
    <row r="47" s="62" customFormat="1" ht="15"/>
    <row r="48" s="62" customFormat="1" ht="15"/>
    <row r="49" s="62" customFormat="1" ht="15"/>
    <row r="50" s="62" customFormat="1" ht="15"/>
    <row r="51" s="62" customFormat="1" ht="15"/>
    <row r="52" s="62" customFormat="1" ht="15"/>
    <row r="53" s="62" customFormat="1" ht="15"/>
    <row r="54" s="62" customFormat="1" ht="15"/>
    <row r="55" s="62" customFormat="1" ht="15"/>
    <row r="56" s="62" customFormat="1" ht="15"/>
    <row r="57" s="62" customFormat="1" ht="15"/>
    <row r="58" s="62" customFormat="1" ht="15"/>
    <row r="59" s="62" customFormat="1" ht="15"/>
    <row r="60" s="62" customFormat="1" ht="15"/>
    <row r="61" s="62" customFormat="1" ht="15"/>
    <row r="62" s="62" customFormat="1" ht="15"/>
    <row r="63" s="62" customFormat="1" ht="15"/>
    <row r="64" s="62" customFormat="1" ht="15"/>
    <row r="65" s="62" customFormat="1" ht="15"/>
    <row r="66" s="62" customFormat="1" ht="15"/>
    <row r="67" s="62" customFormat="1" ht="15"/>
    <row r="68" s="62" customFormat="1" ht="15"/>
    <row r="69" s="62" customFormat="1" ht="15"/>
    <row r="70" s="62" customFormat="1" ht="15"/>
    <row r="71" s="62" customFormat="1" ht="15"/>
    <row r="72" s="62" customFormat="1" ht="15"/>
    <row r="73" s="62" customFormat="1" ht="15"/>
    <row r="74" s="62" customFormat="1" ht="15"/>
    <row r="75" s="62" customFormat="1" ht="15"/>
    <row r="76" s="62" customFormat="1" ht="15"/>
    <row r="77" s="62" customFormat="1" ht="15"/>
    <row r="78" s="62" customFormat="1" ht="15"/>
    <row r="79" s="62" customFormat="1" ht="15"/>
    <row r="80" s="62" customFormat="1" ht="15"/>
    <row r="81" s="62" customFormat="1" ht="15"/>
    <row r="82" s="62" customFormat="1" ht="15"/>
  </sheetData>
  <sheetProtection/>
  <mergeCells count="21">
    <mergeCell ref="A1:L1"/>
    <mergeCell ref="A2:L2"/>
    <mergeCell ref="A3:L3"/>
    <mergeCell ref="A4:L4"/>
    <mergeCell ref="A5:A7"/>
    <mergeCell ref="E5:L5"/>
    <mergeCell ref="A15:B15"/>
    <mergeCell ref="D5:D7"/>
    <mergeCell ref="E6:F6"/>
    <mergeCell ref="F21:H21"/>
    <mergeCell ref="A16:B16"/>
    <mergeCell ref="F23:H23"/>
    <mergeCell ref="C5:C7"/>
    <mergeCell ref="B5:B7"/>
    <mergeCell ref="I22:K22"/>
    <mergeCell ref="G6:H6"/>
    <mergeCell ref="F22:H22"/>
    <mergeCell ref="I6:J6"/>
    <mergeCell ref="K6:L6"/>
    <mergeCell ref="I23:K23"/>
    <mergeCell ref="I21:K21"/>
  </mergeCells>
  <printOptions horizontalCentered="1"/>
  <pageMargins left="1.1811023622047245" right="1.1811023622047245" top="1.968503937007874" bottom="0.7874015748031497" header="0.5118110236220472" footer="0.5118110236220472"/>
  <pageSetup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ljk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Leandrojk</dc:creator>
  <cp:keywords/>
  <dc:description/>
  <cp:lastModifiedBy>Microsoft</cp:lastModifiedBy>
  <cp:lastPrinted>2016-06-08T12:19:38Z</cp:lastPrinted>
  <dcterms:created xsi:type="dcterms:W3CDTF">2003-01-30T10:25:43Z</dcterms:created>
  <dcterms:modified xsi:type="dcterms:W3CDTF">2016-06-08T12:19:43Z</dcterms:modified>
  <cp:category/>
  <cp:version/>
  <cp:contentType/>
  <cp:contentStatus/>
</cp:coreProperties>
</file>