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3690" tabRatio="601" activeTab="0"/>
  </bookViews>
  <sheets>
    <sheet name="Orçamento" sheetId="1" r:id="rId1"/>
    <sheet name="Cronograma" sheetId="2" r:id="rId2"/>
  </sheets>
  <definedNames>
    <definedName name="_xlnm.Print_Area" localSheetId="1">'Cronograma'!$A$1:$P$31</definedName>
    <definedName name="_xlnm.Print_Area" localSheetId="0">'Orçamento'!$A$1:$H$96</definedName>
    <definedName name="_xlnm.Print_Titles" localSheetId="0">'Orçamento'!$1:$10</definedName>
  </definedNames>
  <calcPr fullCalcOnLoad="1"/>
</workbook>
</file>

<file path=xl/sharedStrings.xml><?xml version="1.0" encoding="utf-8"?>
<sst xmlns="http://schemas.openxmlformats.org/spreadsheetml/2006/main" count="316" uniqueCount="232">
  <si>
    <t>m³</t>
  </si>
  <si>
    <t>m²</t>
  </si>
  <si>
    <t>m</t>
  </si>
  <si>
    <t>TOTAL</t>
  </si>
  <si>
    <t xml:space="preserve">               CRONOGRAMA FÍSICO-FINANCEIRO</t>
  </si>
  <si>
    <t xml:space="preserve"> </t>
  </si>
  <si>
    <t>DISCRIMINAÇÃO</t>
  </si>
  <si>
    <t>R$</t>
  </si>
  <si>
    <t>%</t>
  </si>
  <si>
    <t>COBERTURAS E PROTEÇÕES</t>
  </si>
  <si>
    <t>REVESTIMENTOS</t>
  </si>
  <si>
    <t>PAVIMENTAÇÕES</t>
  </si>
  <si>
    <t>SIMPLES   R$</t>
  </si>
  <si>
    <t>ACUMULADO  R$</t>
  </si>
  <si>
    <t>SIMPLES  %</t>
  </si>
  <si>
    <t>ACUMULADO %</t>
  </si>
  <si>
    <t xml:space="preserve">            </t>
  </si>
  <si>
    <t>PERÍODO (MÊS)</t>
  </si>
  <si>
    <t>Juliana Menegatti</t>
  </si>
  <si>
    <t>_______________________</t>
  </si>
  <si>
    <t>________________________</t>
  </si>
  <si>
    <t>ORÇAMENTO DE OBRAS</t>
  </si>
  <si>
    <t xml:space="preserve">CUSTO  </t>
  </si>
  <si>
    <t>CUSTO</t>
  </si>
  <si>
    <t>ITEM</t>
  </si>
  <si>
    <t>UNID</t>
  </si>
  <si>
    <t>QUANT.</t>
  </si>
  <si>
    <t>PARCIAL</t>
  </si>
  <si>
    <t>( R$ )</t>
  </si>
  <si>
    <t>1.0</t>
  </si>
  <si>
    <t>SERVIÇOS PRELIMINARES</t>
  </si>
  <si>
    <t>1.1</t>
  </si>
  <si>
    <t>1.2</t>
  </si>
  <si>
    <t>2.0</t>
  </si>
  <si>
    <t>2.1</t>
  </si>
  <si>
    <t>2.2</t>
  </si>
  <si>
    <t>3.0</t>
  </si>
  <si>
    <t>3.1</t>
  </si>
  <si>
    <t>4.0</t>
  </si>
  <si>
    <t>4.1</t>
  </si>
  <si>
    <t>5.0</t>
  </si>
  <si>
    <t>5.1</t>
  </si>
  <si>
    <t>5.2</t>
  </si>
  <si>
    <t>5.3</t>
  </si>
  <si>
    <t>6.0</t>
  </si>
  <si>
    <t>6.1</t>
  </si>
  <si>
    <t>7.0</t>
  </si>
  <si>
    <t>7.1</t>
  </si>
  <si>
    <t>9.0</t>
  </si>
  <si>
    <t>9.1</t>
  </si>
  <si>
    <t>un</t>
  </si>
  <si>
    <t>9.2</t>
  </si>
  <si>
    <t>9.3</t>
  </si>
  <si>
    <t>_____________________________________</t>
  </si>
  <si>
    <t>______________________________________</t>
  </si>
  <si>
    <t>4.2</t>
  </si>
  <si>
    <t>7.2</t>
  </si>
  <si>
    <t>6.2</t>
  </si>
  <si>
    <t>6.3</t>
  </si>
  <si>
    <t>6.4</t>
  </si>
  <si>
    <t>6.5</t>
  </si>
  <si>
    <t>6.7</t>
  </si>
  <si>
    <t>6.8</t>
  </si>
  <si>
    <t>CÓDIGO</t>
  </si>
  <si>
    <t>TABELA</t>
  </si>
  <si>
    <t>4.3</t>
  </si>
  <si>
    <t>2.3</t>
  </si>
  <si>
    <t>Prefeito Municipal</t>
  </si>
  <si>
    <t>Proprietário: Prefeitura Municipal de Bandeirante</t>
  </si>
  <si>
    <t>PREFEITURA MUNICIPAL</t>
  </si>
  <si>
    <t>DE BANDEIRANTE</t>
  </si>
  <si>
    <t>SINAPI/DEINFRA</t>
  </si>
  <si>
    <t>5.4</t>
  </si>
  <si>
    <t>5.5</t>
  </si>
  <si>
    <t>Endereço: Rodovia SC 492 - Bandeirante/SC</t>
  </si>
  <si>
    <t>CREA/SC e CAU/SC</t>
  </si>
  <si>
    <t>6.9</t>
  </si>
  <si>
    <t>Engª Civil - CREA/SC nº 059.807-8</t>
  </si>
  <si>
    <t>COM BDI</t>
  </si>
  <si>
    <t>PREÇO UNIT.</t>
  </si>
  <si>
    <t>Celso Biegelmeier</t>
  </si>
  <si>
    <t>6.10</t>
  </si>
  <si>
    <t>6.11</t>
  </si>
  <si>
    <t>6.12</t>
  </si>
  <si>
    <t>6.13</t>
  </si>
  <si>
    <t>BDI: 26,80%</t>
  </si>
  <si>
    <t>ÁREA: 1.352,80m² (Reforma)</t>
  </si>
  <si>
    <t>REFORMA</t>
  </si>
  <si>
    <t>ART ou RRT de execução da obra (reforma)</t>
  </si>
  <si>
    <t>00004813 - SINAPI-I</t>
  </si>
  <si>
    <t>GRADES DE PROTEÇÃO</t>
  </si>
  <si>
    <t>Retirada/remoção de grade lateral de proteção da arquibancada</t>
  </si>
  <si>
    <t>3.2</t>
  </si>
  <si>
    <t>3.3</t>
  </si>
  <si>
    <t xml:space="preserve">Calha em chapa de aço galvanizado N. 24, desenvolvimento de 33 cm, incluso transporte vertical </t>
  </si>
  <si>
    <t>Calha em chapa de aço galvanizado N. 24, desenvolvimento de 50 cm, incluso transporte vertical</t>
  </si>
  <si>
    <t>94227 - SINAPI</t>
  </si>
  <si>
    <t>94228 - SINAPI</t>
  </si>
  <si>
    <t>3.4</t>
  </si>
  <si>
    <t>91790 - SINAPI</t>
  </si>
  <si>
    <t>Demolição de alvenaria de bloco furado, de forma manual, sem reaproveitamento</t>
  </si>
  <si>
    <t>97621 - SINAPI</t>
  </si>
  <si>
    <t>87471 - SINAPI</t>
  </si>
  <si>
    <t>87501 - SINAPI</t>
  </si>
  <si>
    <t>Demolição de reboco</t>
  </si>
  <si>
    <t>42540 - DEINFRA</t>
  </si>
  <si>
    <t>Chapisco aplicado em alvenarias e estruturas de concreto internas, com colher de pedreiro, argamassa traço 1:3 com preparo manual</t>
  </si>
  <si>
    <t>87878 - SINAPI</t>
  </si>
  <si>
    <t xml:space="preserve">Emboço, para recebimento de cerâmica, em argamassa traço 1:2:8, preparo mecânico com betoneira 400l, aplicado manualmente em faces internas de paredes, para ambiente com área menor que 5m², espessura de 20mm, com execução de taliscas </t>
  </si>
  <si>
    <t>87527 - SINAPI</t>
  </si>
  <si>
    <t>Massa única, para recebimento de pintura, em argamassa traço 1:2:8, preparo mecânico com betoneira 400l, aplicado manualmente em faces internas de paredes, espessura de 20mm, com execução de taliscas</t>
  </si>
  <si>
    <t>87530 - SINAPI</t>
  </si>
  <si>
    <t>42526 - DEINFRA</t>
  </si>
  <si>
    <t>Corte de Piso / Laje de concreto</t>
  </si>
  <si>
    <t xml:space="preserve">Regularização e compactação de subleito de solo predominantemente argiloso </t>
  </si>
  <si>
    <t>100576 - SINAPI</t>
  </si>
  <si>
    <t>Aplicação de lona plástica para execução de pavimentos de concreto</t>
  </si>
  <si>
    <t>97113 - SINAPI</t>
  </si>
  <si>
    <t>Piso em concreto 20 MPA preparo mecânico, espessura 7cm</t>
  </si>
  <si>
    <t>101747 - SINAPI</t>
  </si>
  <si>
    <t>Tela de aço soldada nervurada, CA-60, Q-61, (0,97 Kg/m2), diâmetro do fio = 3,4 mm, largura = 2,45 m, espaçamento da malha = 15 x 15 cm</t>
  </si>
  <si>
    <t>00010917 - SINAPI-I</t>
  </si>
  <si>
    <t>6.6</t>
  </si>
  <si>
    <t>Acabamento polido para piso de concreto armado de alta resistência</t>
  </si>
  <si>
    <t>97097 - SINAPI</t>
  </si>
  <si>
    <t>Piso cimentado, traço 1:3 (cimento e areia), acabamento liso, espessira 4,0 cm, preparo mecânico da argamassa</t>
  </si>
  <si>
    <t>101749 - SINAPI</t>
  </si>
  <si>
    <t>Execução de passeio (calçada) ou piso de concreto com concreto moldado in loco, usinado, acabamento convencional, espessura 6 cm, armado</t>
  </si>
  <si>
    <t>94993 - SINAPI</t>
  </si>
  <si>
    <t>Execução de passeio (calçada) ou piso de concreto com concreto moldado, in loco, usinado, acabamento convencional, não armado</t>
  </si>
  <si>
    <t>SISTEMA DE DRENAGEM PLUVIAL</t>
  </si>
  <si>
    <t>Tubo de concreto para redes coletoras de águas pluviais, diâmetro de 400 mm, junta rígida, instalado em local com baixo nível de interferência</t>
  </si>
  <si>
    <t>92210 - SINAPI</t>
  </si>
  <si>
    <t>Tubo de concreto para redes coletoras de águas pluviais, diâmetro de 600 mm, junta rígida, instalado em local com baixo nível de interferência</t>
  </si>
  <si>
    <t>92212 - SINAPI</t>
  </si>
  <si>
    <t>78150 - DEINFRA</t>
  </si>
  <si>
    <t>78151 - DEINFRA</t>
  </si>
  <si>
    <t>47973 - DEINFRA</t>
  </si>
  <si>
    <t>FORRO</t>
  </si>
  <si>
    <t>Retirada de forro de PVC com reaproveitamento</t>
  </si>
  <si>
    <t>40212 - DEINFRA</t>
  </si>
  <si>
    <t>PINTURA</t>
  </si>
  <si>
    <t xml:space="preserve">Lixamento manual em superfícies metálicas em obra </t>
  </si>
  <si>
    <t>100717 - SINAPI</t>
  </si>
  <si>
    <t>Limpeza de superfície com jato de alta pressão</t>
  </si>
  <si>
    <t>99814 - SINAPI</t>
  </si>
  <si>
    <t>100749 - SINAPI</t>
  </si>
  <si>
    <t>Pintura acrílica em piso cimentado, três demãos</t>
  </si>
  <si>
    <t>Aplicação de tinta a base de epóxi sobre piso</t>
  </si>
  <si>
    <t>72815 - SINAPI</t>
  </si>
  <si>
    <t xml:space="preserve">Pintura tinta de acabamento (pigmentada) esmalte sintético fosco em madeira, 2 demãos </t>
  </si>
  <si>
    <t>102218 - SINAPI</t>
  </si>
  <si>
    <t>99837 - SINAPI</t>
  </si>
  <si>
    <t>87264 - SINAPI</t>
  </si>
  <si>
    <t>Demolição de contrapiso concreto 8cm</t>
  </si>
  <si>
    <t>Demolição de contrapiso concreto 4cm</t>
  </si>
  <si>
    <t>40227 - DEINFRA</t>
  </si>
  <si>
    <t>94990 - SINAPI</t>
  </si>
  <si>
    <t>42562 - DEINFRA</t>
  </si>
  <si>
    <t>00011621 – SINAPI-I</t>
  </si>
  <si>
    <t>Manta asfáltica elastomérica em poliéster aluminizada 3 mm, Tipo III, Classe B</t>
  </si>
  <si>
    <t xml:space="preserve">   VALOR TOTAL DA REFORMA</t>
  </si>
  <si>
    <t>Obra: Reforma do Ginásio Escolar José Bulla - Escola Municipal Bandeirante</t>
  </si>
  <si>
    <t>Placa de obra (para construção civil) em chapa galvanizada “N. 22*, adesivada, de 2,0 x 1,125m</t>
  </si>
  <si>
    <t>2.4</t>
  </si>
  <si>
    <t>Guarda-corpo de aço galvanizado de 1,10m, montantes com escoras tipo cantoneira 20x20mm espaçados de 2,50m, travessa superior de 2.1/2", travessa inferior de 1.1/2", gradil formado por tubos verticais de 3/4", fixado com chumbador mecânico</t>
  </si>
  <si>
    <t>Reforma de guarda-corpo de aço galvanizado de 1,10m, montantes com escoras tipo cantoneira 20x20mm espaçados de 2,50m, travessa superior de 2.1/2", travessa inferior de 1.1/2", gradil formado por tubos verticais de 3/4", fixado com chumbador mecânico</t>
  </si>
  <si>
    <t>Impermeabilização de superfície com manta asfáltica, uma camada, inclusive aplicação de primer asfáltico, e=3mm</t>
  </si>
  <si>
    <t>98546 – SINAPI</t>
  </si>
  <si>
    <t>3.5</t>
  </si>
  <si>
    <t>Serviço de instalação de tubos de PVC, água pluvial, DN 100 mm (instalado em ramal de encaminhamento, ou condutores verticais), inclusive tubos, conexões, cortes e fixações, para prédios</t>
  </si>
  <si>
    <t>ALVENARIAS E DIVISÓRIAS</t>
  </si>
  <si>
    <t>4.4</t>
  </si>
  <si>
    <t xml:space="preserve">Tapa vista de mictório em granito cinza polido, espessura= 3cm, assentado com argamassa colante AC-III e com cantoneiras parafusadas </t>
  </si>
  <si>
    <t>102255 - SINAPI</t>
  </si>
  <si>
    <t>Revestimento cerâmico para paredes internas com placas tipo esmaltada extra de dimensões 20cm x 20cm aplicadas em ambientes de área menor que 5m² na altura inteira das paredes</t>
  </si>
  <si>
    <t>42526 - DEINFRA (50%)</t>
  </si>
  <si>
    <t xml:space="preserve">Lastro com material granular (brita), aplicado em pisos ou lajes sobre solo, espessura 5cm </t>
  </si>
  <si>
    <t xml:space="preserve">96622 - SINAPI </t>
  </si>
  <si>
    <t>7.3</t>
  </si>
  <si>
    <t>7.4</t>
  </si>
  <si>
    <t>7.5</t>
  </si>
  <si>
    <t>7.7</t>
  </si>
  <si>
    <t>7.6</t>
  </si>
  <si>
    <t>7.8</t>
  </si>
  <si>
    <t>Caixa coletora de sarjeta para BSCT d=60 cm e h= 1,00m (60x100 interno - 100x140 externo)</t>
  </si>
  <si>
    <t>7.9</t>
  </si>
  <si>
    <t>Caixa coletora de sarjeta para BSCT d=60 cm e h= 1,50m (60x100 interno - 100x140 externo)</t>
  </si>
  <si>
    <t>7.10</t>
  </si>
  <si>
    <t>7.11</t>
  </si>
  <si>
    <t>Caixa de inspeção/esgoto 80x80x150cm (interno), bloco de concreto com tampa</t>
  </si>
  <si>
    <t>7.12</t>
  </si>
  <si>
    <t>Caixa de inspeção/passagem 60x60x60cm (interno), em alvenaria com tampa</t>
  </si>
  <si>
    <t>43030 - DEINFRA</t>
  </si>
  <si>
    <t>94281 - SINAPI</t>
  </si>
  <si>
    <t>Execução de sarjeta de concreto usinado, moldada in loco em trecho reto, 30cm base x 15cm altura</t>
  </si>
  <si>
    <t>Escavação manual de vala com profundidade menor ou igual a 1,30m</t>
  </si>
  <si>
    <t>93358 - SINAPI</t>
  </si>
  <si>
    <t>89710 - SINAPI</t>
  </si>
  <si>
    <t xml:space="preserve">Ralo Seco, PVC, DN 100 x 40mm, junta soldável, fornecido e instalado em ramais de encaminhamento de água pluvial </t>
  </si>
  <si>
    <t xml:space="preserve">Tubo PVC, água pluvial, DN 40mm, fornecido e instalado em ramal de encaminhamento  </t>
  </si>
  <si>
    <t>89508 - SINAPI</t>
  </si>
  <si>
    <t xml:space="preserve">Joelho 90º PVC, água pluvial, DN 40mm, junta soldável, fornecido e instalado em ramal de encaminhamento  </t>
  </si>
  <si>
    <t>89561 - SINAPI</t>
  </si>
  <si>
    <t xml:space="preserve">Junção simples, PVC, água pluvial, DN 40mm, junta soldável, fornecido e instalado em ramal de encaminhamento  </t>
  </si>
  <si>
    <t>8.0</t>
  </si>
  <si>
    <t>8.1</t>
  </si>
  <si>
    <t>8.2</t>
  </si>
  <si>
    <t>8.3</t>
  </si>
  <si>
    <t>8.4</t>
  </si>
  <si>
    <t>8.5</t>
  </si>
  <si>
    <t>Forro em réguas de PVC, frisado, para ambientes residênciais, inclusive estrutura de fixação</t>
  </si>
  <si>
    <t>SINAPI – 96111</t>
  </si>
  <si>
    <t>Recolocação de forro em réguas de PVC, frisado, para ambientes residênciais, inclusive estrutura de fixação</t>
  </si>
  <si>
    <t>00003990 - SINAPI-I</t>
  </si>
  <si>
    <t>Tábua aparelhada 2,5cm x 10cm, em macaranduba, angelim ou equivalente da região (espelhos)</t>
  </si>
  <si>
    <t>Tábua aparelhada 2,5cm x 20cm, em macaranduba, angelim ou equivalente da região (espelhos)</t>
  </si>
  <si>
    <t>Pintura com tinta alquídica de acabamento (esmalte sintético fosco) pulverizada sobre superfícies metálicas (exceto perfil) executado em obra</t>
  </si>
  <si>
    <t>9.4</t>
  </si>
  <si>
    <t>9.5</t>
  </si>
  <si>
    <t>9.6</t>
  </si>
  <si>
    <t>99839 - SINAPI</t>
  </si>
  <si>
    <t>Alvenaria de vedação de blocos cerâmicos furados na vertical de 9x19x39cm (espessura 9cm) de paredes com área líquida menor que 6m² sem vãos e argamassa de assentamento com preparo em betoneira</t>
  </si>
  <si>
    <t>Alvenaria de vedação de blocos cerâmicos furados na horizontal de 14x9x19cm (espessura 14cm, bloco deitado) de paredes com área líquida menor que 6m² sem vãos e argamassa de assentamento com preparo betoneira</t>
  </si>
  <si>
    <t>79500/002 - SINAPI</t>
  </si>
  <si>
    <t>SINAPI – 96111 (Descontado Forro PVC)</t>
  </si>
  <si>
    <t>Guarda-corpo de aço galvanizado de 0,78m de altura, montantes tubulares de 1.1/2” espaçados de 1,20m, travessa superior de 2”, gradil formado por barras chatas em ferro de 32 x 4,8mm, fixado com chumbador mecânico</t>
  </si>
  <si>
    <t>97629 - SINAPI</t>
  </si>
  <si>
    <t xml:space="preserve">Demolição de piso de concreto, de forma mecanizada com martelete, sem reaproveitamento </t>
  </si>
  <si>
    <t>99837 - SINAPI (15%)</t>
  </si>
  <si>
    <t>Data: 06/05/2021</t>
  </si>
  <si>
    <r>
      <t>Eng</t>
    </r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>. Civil - CREA/SC n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059.807-8</t>
    </r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</si>
</sst>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#,##0.000;[Red]#,##0.000"/>
    <numFmt numFmtId="187" formatCode="#,##0.00;[Red]#,##0.00"/>
    <numFmt numFmtId="188" formatCode="0.00;[Red]0.00"/>
    <numFmt numFmtId="189" formatCode="#,##0.0000;[Red]#,##0.000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&quot;Cr$&quot;#,##0_);\(&quot;Cr$&quot;#,##0\)"/>
    <numFmt numFmtId="200" formatCode="&quot;Cr$&quot;#,##0_);[Red]\(&quot;Cr$&quot;#,##0\)"/>
    <numFmt numFmtId="201" formatCode="&quot;Cr$&quot;#,##0.00_);\(&quot;Cr$&quot;#,##0.00\)"/>
    <numFmt numFmtId="202" formatCode="&quot;Cr$&quot;#,##0.00_);[Red]\(&quot;Cr$&quot;#,##0.00\)"/>
    <numFmt numFmtId="203" formatCode="_(&quot;Cr$&quot;* #,##0_);_(&quot;Cr$&quot;* \(#,##0\);_(&quot;Cr$&quot;* &quot;-&quot;_);_(@_)"/>
    <numFmt numFmtId="204" formatCode="_(&quot;Cr$&quot;* #,##0.00_);_(&quot;Cr$&quot;* \(#,##0.00\);_(&quot;Cr$&quot;* &quot;-&quot;??_);_(@_)"/>
    <numFmt numFmtId="205" formatCode="&quot;Cr$&quot;\ #,##0_);\(&quot;Cr$&quot;\ #,##0\)"/>
    <numFmt numFmtId="206" formatCode="&quot;Cr$&quot;\ #,##0_);[Red]\(&quot;Cr$&quot;\ #,##0\)"/>
    <numFmt numFmtId="207" formatCode="&quot;Cr$&quot;\ #,##0.00_);\(&quot;Cr$&quot;\ #,##0.00\)"/>
    <numFmt numFmtId="208" formatCode="&quot;Cr$&quot;\ #,##0.00_);[Red]\(&quot;Cr$&quot;\ #,##0.00\)"/>
    <numFmt numFmtId="209" formatCode="_(&quot;Cr$&quot;\ * #,##0_);_(&quot;Cr$&quot;\ * \(#,##0\);_(&quot;Cr$&quot;\ * &quot;-&quot;_);_(@_)"/>
    <numFmt numFmtId="210" formatCode="_(&quot;Cr$&quot;\ * #,##0.00_);_(&quot;Cr$&quot;\ * \(#,##0.00\);_(&quot;Cr$&quot;\ * &quot;-&quot;??_);_(@_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.##000"/>
    <numFmt numFmtId="218" formatCode="#.###00"/>
    <numFmt numFmtId="219" formatCode="#,##0.000"/>
    <numFmt numFmtId="220" formatCode="#,##0.0000"/>
    <numFmt numFmtId="221" formatCode="#,##0.00000"/>
    <numFmt numFmtId="222" formatCode="&quot;R$ &quot;#,##0.00"/>
    <numFmt numFmtId="223" formatCode="&quot;R$&quot;\ #,##0.00"/>
    <numFmt numFmtId="224" formatCode="&quot;R$&quot;\ #,##0.00;[Red]&quot;R$&quot;\ #,##0.00"/>
    <numFmt numFmtId="225" formatCode="&quot;Ativado&quot;;&quot;Ativado&quot;;&quot;Desativado&quot;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Arial Rounded MT Bold"/>
      <family val="2"/>
    </font>
    <font>
      <sz val="8"/>
      <color indexed="10"/>
      <name val="Arial Rounded MT Bold"/>
      <family val="2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Arial Rounded MT Bold"/>
      <family val="2"/>
    </font>
    <font>
      <sz val="8"/>
      <color rgb="FFFF0000"/>
      <name val="Arial Rounded MT Bold"/>
      <family val="2"/>
    </font>
    <font>
      <sz val="10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 applyNumberFormat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10" xfId="50" applyFont="1" applyBorder="1">
      <alignment/>
      <protection/>
    </xf>
    <xf numFmtId="0" fontId="4" fillId="0" borderId="11" xfId="50" applyFont="1" applyBorder="1">
      <alignment/>
      <protection/>
    </xf>
    <xf numFmtId="0" fontId="5" fillId="0" borderId="12" xfId="50" applyFont="1" applyBorder="1">
      <alignment/>
      <protection/>
    </xf>
    <xf numFmtId="0" fontId="5" fillId="0" borderId="13" xfId="50" applyFont="1" applyBorder="1">
      <alignment/>
      <protection/>
    </xf>
    <xf numFmtId="0" fontId="5" fillId="0" borderId="13" xfId="50" applyFont="1" applyBorder="1" applyAlignment="1">
      <alignment horizontal="center"/>
      <protection/>
    </xf>
    <xf numFmtId="4" fontId="4" fillId="0" borderId="14" xfId="50" applyNumberFormat="1" applyFont="1" applyFill="1" applyBorder="1">
      <alignment/>
      <protection/>
    </xf>
    <xf numFmtId="0" fontId="4" fillId="0" borderId="0" xfId="50" applyFont="1" applyBorder="1" applyAlignment="1">
      <alignment horizontal="left"/>
      <protection/>
    </xf>
    <xf numFmtId="4" fontId="4" fillId="0" borderId="0" xfId="50" applyNumberFormat="1" applyFont="1" applyBorder="1" applyAlignment="1">
      <alignment horizontal="center"/>
      <protection/>
    </xf>
    <xf numFmtId="3" fontId="4" fillId="0" borderId="0" xfId="50" applyNumberFormat="1" applyFont="1" applyBorder="1">
      <alignment/>
      <protection/>
    </xf>
    <xf numFmtId="4" fontId="4" fillId="0" borderId="0" xfId="50" applyNumberFormat="1" applyFont="1" applyFill="1" applyBorder="1" applyAlignment="1">
      <alignment horizontal="center"/>
      <protection/>
    </xf>
    <xf numFmtId="4" fontId="4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4" fontId="4" fillId="0" borderId="0" xfId="50" applyNumberFormat="1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0" fillId="0" borderId="0" xfId="50">
      <alignment/>
      <protection/>
    </xf>
    <xf numFmtId="0" fontId="7" fillId="0" borderId="0" xfId="50" applyFont="1">
      <alignment/>
      <protection/>
    </xf>
    <xf numFmtId="4" fontId="58" fillId="0" borderId="11" xfId="0" applyNumberFormat="1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9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58" fillId="0" borderId="19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16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left"/>
    </xf>
    <xf numFmtId="4" fontId="59" fillId="0" borderId="11" xfId="0" applyNumberFormat="1" applyFont="1" applyBorder="1" applyAlignment="1">
      <alignment/>
    </xf>
    <xf numFmtId="219" fontId="59" fillId="0" borderId="11" xfId="0" applyNumberFormat="1" applyFont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9" fillId="0" borderId="21" xfId="0" applyFont="1" applyBorder="1" applyAlignment="1">
      <alignment/>
    </xf>
    <xf numFmtId="0" fontId="60" fillId="0" borderId="21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21" xfId="0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1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4" fontId="4" fillId="0" borderId="10" xfId="50" applyNumberFormat="1" applyFont="1" applyBorder="1" applyAlignment="1">
      <alignment horizontal="center"/>
      <protection/>
    </xf>
    <xf numFmtId="0" fontId="4" fillId="0" borderId="10" xfId="50" applyFont="1" applyBorder="1" applyAlignment="1">
      <alignment horizontal="center"/>
      <protection/>
    </xf>
    <xf numFmtId="0" fontId="4" fillId="0" borderId="11" xfId="50" applyFont="1" applyBorder="1" applyAlignment="1">
      <alignment horizontal="left"/>
      <protection/>
    </xf>
    <xf numFmtId="4" fontId="4" fillId="0" borderId="11" xfId="50" applyNumberFormat="1" applyFont="1" applyBorder="1" applyAlignment="1">
      <alignment horizontal="right"/>
      <protection/>
    </xf>
    <xf numFmtId="4" fontId="4" fillId="0" borderId="11" xfId="50" applyNumberFormat="1" applyFont="1" applyBorder="1" applyAlignment="1">
      <alignment horizontal="center"/>
      <protection/>
    </xf>
    <xf numFmtId="4" fontId="4" fillId="0" borderId="11" xfId="50" applyNumberFormat="1" applyFont="1" applyBorder="1">
      <alignment/>
      <protection/>
    </xf>
    <xf numFmtId="178" fontId="4" fillId="0" borderId="10" xfId="50" applyNumberFormat="1" applyFont="1" applyBorder="1" applyAlignment="1">
      <alignment horizontal="center"/>
      <protection/>
    </xf>
    <xf numFmtId="4" fontId="4" fillId="0" borderId="21" xfId="50" applyNumberFormat="1" applyFont="1" applyBorder="1" applyAlignment="1">
      <alignment horizontal="center"/>
      <protection/>
    </xf>
    <xf numFmtId="4" fontId="4" fillId="0" borderId="21" xfId="50" applyNumberFormat="1" applyFont="1" applyBorder="1" applyAlignment="1">
      <alignment horizontal="right"/>
      <protection/>
    </xf>
    <xf numFmtId="4" fontId="4" fillId="0" borderId="11" xfId="0" applyNumberFormat="1" applyFont="1" applyBorder="1" applyAlignment="1">
      <alignment/>
    </xf>
    <xf numFmtId="0" fontId="4" fillId="0" borderId="22" xfId="50" applyFont="1" applyBorder="1" applyAlignment="1">
      <alignment horizontal="left"/>
      <protection/>
    </xf>
    <xf numFmtId="0" fontId="4" fillId="0" borderId="23" xfId="50" applyFont="1" applyBorder="1" applyAlignment="1">
      <alignment horizontal="left"/>
      <protection/>
    </xf>
    <xf numFmtId="4" fontId="4" fillId="0" borderId="23" xfId="50" applyNumberFormat="1" applyFont="1" applyBorder="1" applyAlignment="1">
      <alignment horizontal="center"/>
      <protection/>
    </xf>
    <xf numFmtId="3" fontId="4" fillId="0" borderId="23" xfId="50" applyNumberFormat="1" applyFont="1" applyBorder="1">
      <alignment/>
      <protection/>
    </xf>
    <xf numFmtId="4" fontId="4" fillId="0" borderId="23" xfId="50" applyNumberFormat="1" applyFont="1" applyFill="1" applyBorder="1" applyAlignment="1">
      <alignment horizontal="center"/>
      <protection/>
    </xf>
    <xf numFmtId="4" fontId="4" fillId="0" borderId="23" xfId="50" applyNumberFormat="1" applyFont="1" applyBorder="1">
      <alignment/>
      <protection/>
    </xf>
    <xf numFmtId="4" fontId="4" fillId="0" borderId="23" xfId="50" applyNumberFormat="1" applyFont="1" applyFill="1" applyBorder="1">
      <alignment/>
      <protection/>
    </xf>
    <xf numFmtId="0" fontId="4" fillId="0" borderId="24" xfId="50" applyFont="1" applyBorder="1">
      <alignment/>
      <protection/>
    </xf>
    <xf numFmtId="0" fontId="4" fillId="0" borderId="25" xfId="50" applyFont="1" applyBorder="1" applyAlignment="1">
      <alignment horizontal="left"/>
      <protection/>
    </xf>
    <xf numFmtId="0" fontId="4" fillId="0" borderId="26" xfId="50" applyFont="1" applyBorder="1">
      <alignment/>
      <protection/>
    </xf>
    <xf numFmtId="0" fontId="4" fillId="0" borderId="25" xfId="50" applyFont="1" applyBorder="1" applyAlignment="1">
      <alignment horizontal="center"/>
      <protection/>
    </xf>
    <xf numFmtId="0" fontId="4" fillId="0" borderId="27" xfId="50" applyFont="1" applyBorder="1" applyAlignment="1">
      <alignment horizontal="center"/>
      <protection/>
    </xf>
    <xf numFmtId="0" fontId="4" fillId="0" borderId="28" xfId="50" applyFont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4" fontId="4" fillId="0" borderId="11" xfId="50" applyNumberFormat="1" applyFont="1" applyBorder="1" applyAlignment="1">
      <alignment vertical="center"/>
      <protection/>
    </xf>
    <xf numFmtId="4" fontId="4" fillId="0" borderId="11" xfId="50" applyNumberFormat="1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left"/>
      <protection/>
    </xf>
    <xf numFmtId="4" fontId="4" fillId="0" borderId="0" xfId="50" applyNumberFormat="1" applyFont="1">
      <alignment/>
      <protection/>
    </xf>
    <xf numFmtId="0" fontId="5" fillId="0" borderId="17" xfId="50" applyFont="1" applyBorder="1">
      <alignment/>
      <protection/>
    </xf>
    <xf numFmtId="0" fontId="5" fillId="0" borderId="17" xfId="50" applyFont="1" applyBorder="1" applyAlignment="1">
      <alignment horizontal="center"/>
      <protection/>
    </xf>
    <xf numFmtId="187" fontId="4" fillId="0" borderId="11" xfId="50" applyNumberFormat="1" applyFont="1" applyBorder="1" applyAlignment="1">
      <alignment horizontal="right"/>
      <protection/>
    </xf>
    <xf numFmtId="187" fontId="4" fillId="0" borderId="11" xfId="50" applyNumberFormat="1" applyFont="1" applyBorder="1">
      <alignment/>
      <protection/>
    </xf>
    <xf numFmtId="4" fontId="5" fillId="0" borderId="11" xfId="50" applyNumberFormat="1" applyFont="1" applyBorder="1" applyAlignment="1">
      <alignment horizontal="right"/>
      <protection/>
    </xf>
    <xf numFmtId="187" fontId="4" fillId="0" borderId="10" xfId="50" applyNumberFormat="1" applyFont="1" applyFill="1" applyBorder="1" applyAlignment="1">
      <alignment horizontal="right"/>
      <protection/>
    </xf>
    <xf numFmtId="4" fontId="4" fillId="0" borderId="11" xfId="50" applyNumberFormat="1" applyFont="1" applyBorder="1" applyAlignment="1">
      <alignment horizontal="right" vertical="center"/>
      <protection/>
    </xf>
    <xf numFmtId="187" fontId="4" fillId="0" borderId="11" xfId="50" applyNumberFormat="1" applyFont="1" applyFill="1" applyBorder="1">
      <alignment/>
      <protection/>
    </xf>
    <xf numFmtId="187" fontId="4" fillId="0" borderId="21" xfId="50" applyNumberFormat="1" applyFont="1" applyBorder="1">
      <alignment/>
      <protection/>
    </xf>
    <xf numFmtId="4" fontId="4" fillId="0" borderId="10" xfId="50" applyNumberFormat="1" applyFont="1" applyBorder="1">
      <alignment/>
      <protection/>
    </xf>
    <xf numFmtId="187" fontId="4" fillId="0" borderId="21" xfId="50" applyNumberFormat="1" applyFont="1" applyFill="1" applyBorder="1" applyAlignment="1">
      <alignment horizontal="right"/>
      <protection/>
    </xf>
    <xf numFmtId="4" fontId="4" fillId="0" borderId="11" xfId="0" applyNumberFormat="1" applyFont="1" applyBorder="1" applyAlignment="1">
      <alignment horizontal="right" vertical="center"/>
    </xf>
    <xf numFmtId="187" fontId="4" fillId="0" borderId="10" xfId="50" applyNumberFormat="1" applyFont="1" applyFill="1" applyBorder="1">
      <alignment/>
      <protection/>
    </xf>
    <xf numFmtId="187" fontId="5" fillId="0" borderId="11" xfId="50" applyNumberFormat="1" applyFont="1" applyFill="1" applyBorder="1">
      <alignment/>
      <protection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87" fontId="4" fillId="0" borderId="29" xfId="50" applyNumberFormat="1" applyFont="1" applyFill="1" applyBorder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Alignment="1">
      <alignment horizontal="center"/>
      <protection/>
    </xf>
    <xf numFmtId="0" fontId="4" fillId="0" borderId="0" xfId="50" applyFont="1" applyAlignment="1">
      <alignment vertical="center"/>
      <protection/>
    </xf>
    <xf numFmtId="4" fontId="4" fillId="0" borderId="10" xfId="50" applyNumberFormat="1" applyFont="1" applyBorder="1" applyAlignment="1">
      <alignment vertical="center"/>
      <protection/>
    </xf>
    <xf numFmtId="0" fontId="4" fillId="0" borderId="0" xfId="50" applyFont="1" applyFill="1" applyAlignment="1">
      <alignment vertical="center"/>
      <protection/>
    </xf>
    <xf numFmtId="0" fontId="65" fillId="0" borderId="0" xfId="50" applyFont="1" applyAlignment="1">
      <alignment horizontal="right" vertical="center"/>
      <protection/>
    </xf>
    <xf numFmtId="0" fontId="65" fillId="0" borderId="0" xfId="0" applyFont="1" applyAlignment="1">
      <alignment horizontal="right"/>
    </xf>
    <xf numFmtId="2" fontId="65" fillId="0" borderId="0" xfId="50" applyNumberFormat="1" applyFont="1">
      <alignment/>
      <protection/>
    </xf>
    <xf numFmtId="0" fontId="65" fillId="0" borderId="0" xfId="50" applyFont="1" applyFill="1" applyAlignment="1">
      <alignment horizontal="right"/>
      <protection/>
    </xf>
    <xf numFmtId="0" fontId="65" fillId="0" borderId="0" xfId="50" applyFont="1" applyFill="1" applyAlignment="1">
      <alignment horizontal="right" vertical="center"/>
      <protection/>
    </xf>
    <xf numFmtId="2" fontId="65" fillId="0" borderId="0" xfId="50" applyNumberFormat="1" applyFont="1" applyAlignment="1">
      <alignment vertical="center"/>
      <protection/>
    </xf>
    <xf numFmtId="2" fontId="65" fillId="0" borderId="0" xfId="50" applyNumberFormat="1" applyFont="1" applyFill="1" applyAlignment="1">
      <alignment vertical="center"/>
      <protection/>
    </xf>
    <xf numFmtId="4" fontId="65" fillId="0" borderId="0" xfId="50" applyNumberFormat="1" applyFont="1" applyAlignment="1">
      <alignment horizontal="center"/>
      <protection/>
    </xf>
    <xf numFmtId="0" fontId="65" fillId="0" borderId="0" xfId="50" applyFont="1" applyBorder="1" applyAlignment="1">
      <alignment horizontal="center"/>
      <protection/>
    </xf>
    <xf numFmtId="4" fontId="65" fillId="0" borderId="0" xfId="50" applyNumberFormat="1" applyFont="1" applyBorder="1" applyAlignment="1">
      <alignment horizontal="center"/>
      <protection/>
    </xf>
    <xf numFmtId="3" fontId="65" fillId="0" borderId="0" xfId="50" applyNumberFormat="1" applyFont="1" applyBorder="1">
      <alignment/>
      <protection/>
    </xf>
    <xf numFmtId="4" fontId="65" fillId="0" borderId="0" xfId="50" applyNumberFormat="1" applyFont="1" applyBorder="1">
      <alignment/>
      <protection/>
    </xf>
    <xf numFmtId="0" fontId="65" fillId="0" borderId="0" xfId="50" applyFont="1" applyBorder="1" applyAlignment="1">
      <alignment horizontal="left"/>
      <protection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87" fontId="4" fillId="0" borderId="11" xfId="0" applyNumberFormat="1" applyFont="1" applyFill="1" applyBorder="1" applyAlignment="1">
      <alignment horizontal="right" vertical="center"/>
    </xf>
    <xf numFmtId="187" fontId="4" fillId="0" borderId="11" xfId="0" applyNumberFormat="1" applyFont="1" applyBorder="1" applyAlignment="1">
      <alignment vertical="center"/>
    </xf>
    <xf numFmtId="0" fontId="4" fillId="0" borderId="30" xfId="50" applyFont="1" applyFill="1" applyBorder="1">
      <alignment/>
      <protection/>
    </xf>
    <xf numFmtId="0" fontId="4" fillId="0" borderId="19" xfId="50" applyFont="1" applyFill="1" applyBorder="1">
      <alignment/>
      <protection/>
    </xf>
    <xf numFmtId="0" fontId="4" fillId="0" borderId="19" xfId="50" applyFont="1" applyBorder="1">
      <alignment/>
      <protection/>
    </xf>
    <xf numFmtId="0" fontId="4" fillId="0" borderId="20" xfId="50" applyFont="1" applyBorder="1">
      <alignment/>
      <protection/>
    </xf>
    <xf numFmtId="0" fontId="14" fillId="0" borderId="21" xfId="50" applyFont="1" applyFill="1" applyBorder="1">
      <alignment/>
      <protection/>
    </xf>
    <xf numFmtId="0" fontId="4" fillId="34" borderId="0" xfId="50" applyFont="1" applyFill="1" applyBorder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4" fillId="0" borderId="15" xfId="50" applyFont="1" applyFill="1" applyBorder="1">
      <alignment/>
      <protection/>
    </xf>
    <xf numFmtId="0" fontId="4" fillId="0" borderId="16" xfId="50" applyFont="1" applyFill="1" applyBorder="1">
      <alignment/>
      <protection/>
    </xf>
    <xf numFmtId="0" fontId="4" fillId="0" borderId="16" xfId="50" applyFont="1" applyBorder="1">
      <alignment/>
      <protection/>
    </xf>
    <xf numFmtId="17" fontId="4" fillId="0" borderId="16" xfId="50" applyNumberFormat="1" applyFont="1" applyBorder="1">
      <alignment/>
      <protection/>
    </xf>
    <xf numFmtId="0" fontId="4" fillId="0" borderId="16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15" fillId="0" borderId="0" xfId="50" applyFont="1" applyFill="1" applyBorder="1">
      <alignment/>
      <protection/>
    </xf>
    <xf numFmtId="0" fontId="14" fillId="0" borderId="0" xfId="50" applyFont="1" applyBorder="1">
      <alignment/>
      <protection/>
    </xf>
    <xf numFmtId="0" fontId="15" fillId="0" borderId="0" xfId="50" applyFont="1" applyBorder="1">
      <alignment/>
      <protection/>
    </xf>
    <xf numFmtId="0" fontId="14" fillId="0" borderId="15" xfId="50" applyFont="1" applyFill="1" applyBorder="1">
      <alignment/>
      <protection/>
    </xf>
    <xf numFmtId="0" fontId="15" fillId="0" borderId="16" xfId="50" applyFont="1" applyFill="1" applyBorder="1" applyAlignment="1">
      <alignment horizontal="right"/>
      <protection/>
    </xf>
    <xf numFmtId="0" fontId="14" fillId="0" borderId="16" xfId="50" applyFont="1" applyFill="1" applyBorder="1" applyAlignment="1">
      <alignment horizontal="left"/>
      <protection/>
    </xf>
    <xf numFmtId="0" fontId="15" fillId="0" borderId="16" xfId="50" applyFont="1" applyFill="1" applyBorder="1" applyAlignment="1">
      <alignment horizontal="left"/>
      <protection/>
    </xf>
    <xf numFmtId="0" fontId="5" fillId="0" borderId="11" xfId="50" applyFont="1" applyBorder="1" applyAlignment="1">
      <alignment horizontal="center"/>
      <protection/>
    </xf>
    <xf numFmtId="0" fontId="5" fillId="0" borderId="10" xfId="50" applyFont="1" applyBorder="1" applyAlignment="1">
      <alignment horizontal="center"/>
      <protection/>
    </xf>
    <xf numFmtId="0" fontId="5" fillId="0" borderId="12" xfId="50" applyFont="1" applyBorder="1" applyAlignment="1">
      <alignment horizontal="center"/>
      <protection/>
    </xf>
    <xf numFmtId="2" fontId="4" fillId="0" borderId="11" xfId="50" applyNumberFormat="1" applyFont="1" applyBorder="1" applyAlignment="1">
      <alignment horizontal="right"/>
      <protection/>
    </xf>
    <xf numFmtId="187" fontId="4" fillId="0" borderId="11" xfId="50" applyNumberFormat="1" applyFont="1" applyFill="1" applyBorder="1" applyAlignment="1">
      <alignment horizontal="right"/>
      <protection/>
    </xf>
    <xf numFmtId="9" fontId="4" fillId="0" borderId="11" xfId="52" applyFont="1" applyBorder="1" applyAlignment="1">
      <alignment horizontal="left"/>
    </xf>
    <xf numFmtId="0" fontId="4" fillId="0" borderId="10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left" vertical="center" wrapText="1" shrinkToFit="1"/>
      <protection/>
    </xf>
    <xf numFmtId="4" fontId="4" fillId="0" borderId="10" xfId="50" applyNumberFormat="1" applyFont="1" applyBorder="1" applyAlignment="1">
      <alignment horizontal="center" vertical="center"/>
      <protection/>
    </xf>
    <xf numFmtId="187" fontId="4" fillId="0" borderId="11" xfId="50" applyNumberFormat="1" applyFont="1" applyBorder="1" applyAlignment="1">
      <alignment horizontal="right" vertical="center"/>
      <protection/>
    </xf>
    <xf numFmtId="187" fontId="4" fillId="0" borderId="11" xfId="50" applyNumberFormat="1" applyFont="1" applyBorder="1" applyAlignment="1">
      <alignment vertical="center"/>
      <protection/>
    </xf>
    <xf numFmtId="0" fontId="4" fillId="0" borderId="10" xfId="50" applyFont="1" applyFill="1" applyBorder="1" applyAlignment="1">
      <alignment horizontal="center"/>
      <protection/>
    </xf>
    <xf numFmtId="0" fontId="4" fillId="0" borderId="21" xfId="50" applyFont="1" applyBorder="1" applyAlignment="1">
      <alignment horizontal="left" vertical="center" wrapText="1" shrinkToFit="1"/>
      <protection/>
    </xf>
    <xf numFmtId="187" fontId="4" fillId="0" borderId="10" xfId="50" applyNumberFormat="1" applyFont="1" applyFill="1" applyBorder="1" applyAlignment="1">
      <alignment horizontal="right" vertical="center"/>
      <protection/>
    </xf>
    <xf numFmtId="2" fontId="4" fillId="0" borderId="10" xfId="50" applyNumberFormat="1" applyFont="1" applyBorder="1" applyAlignment="1">
      <alignment horizontal="center"/>
      <protection/>
    </xf>
    <xf numFmtId="0" fontId="4" fillId="0" borderId="21" xfId="50" applyFont="1" applyBorder="1" applyAlignment="1">
      <alignment horizontal="left"/>
      <protection/>
    </xf>
    <xf numFmtId="1" fontId="5" fillId="0" borderId="21" xfId="50" applyNumberFormat="1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178" fontId="4" fillId="0" borderId="21" xfId="50" applyNumberFormat="1" applyFont="1" applyBorder="1" applyAlignment="1">
      <alignment horizontal="center" vertical="center"/>
      <protection/>
    </xf>
    <xf numFmtId="1" fontId="4" fillId="0" borderId="21" xfId="50" applyNumberFormat="1" applyFont="1" applyBorder="1" applyAlignment="1">
      <alignment horizontal="center"/>
      <protection/>
    </xf>
    <xf numFmtId="178" fontId="4" fillId="0" borderId="21" xfId="50" applyNumberFormat="1" applyFont="1" applyBorder="1" applyAlignment="1">
      <alignment horizontal="center"/>
      <protection/>
    </xf>
    <xf numFmtId="187" fontId="4" fillId="0" borderId="10" xfId="50" applyNumberFormat="1" applyFont="1" applyBorder="1">
      <alignment/>
      <protection/>
    </xf>
    <xf numFmtId="187" fontId="4" fillId="0" borderId="10" xfId="50" applyNumberFormat="1" applyFont="1" applyBorder="1" applyAlignment="1">
      <alignment vertical="center"/>
      <protection/>
    </xf>
    <xf numFmtId="0" fontId="4" fillId="0" borderId="21" xfId="50" applyFont="1" applyBorder="1" applyAlignment="1">
      <alignment horizontal="left" wrapText="1"/>
      <protection/>
    </xf>
    <xf numFmtId="4" fontId="4" fillId="0" borderId="0" xfId="50" applyNumberFormat="1" applyFont="1" applyBorder="1" applyAlignment="1">
      <alignment horizontal="right" vertical="center"/>
      <protection/>
    </xf>
    <xf numFmtId="187" fontId="4" fillId="0" borderId="21" xfId="50" applyNumberFormat="1" applyFont="1" applyFill="1" applyBorder="1" applyAlignment="1">
      <alignment horizontal="right" vertical="center"/>
      <protection/>
    </xf>
    <xf numFmtId="4" fontId="4" fillId="0" borderId="10" xfId="50" applyNumberFormat="1" applyFont="1" applyBorder="1" applyAlignment="1">
      <alignment horizontal="right"/>
      <protection/>
    </xf>
    <xf numFmtId="178" fontId="5" fillId="0" borderId="21" xfId="50" applyNumberFormat="1" applyFont="1" applyBorder="1" applyAlignment="1">
      <alignment horizontal="center"/>
      <protection/>
    </xf>
    <xf numFmtId="4" fontId="5" fillId="0" borderId="10" xfId="50" applyNumberFormat="1" applyFont="1" applyBorder="1" applyAlignment="1">
      <alignment horizontal="right"/>
      <protection/>
    </xf>
    <xf numFmtId="0" fontId="4" fillId="0" borderId="10" xfId="50" applyFont="1" applyBorder="1" applyAlignment="1">
      <alignment horizontal="left"/>
      <protection/>
    </xf>
    <xf numFmtId="178" fontId="4" fillId="0" borderId="10" xfId="50" applyNumberFormat="1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left" vertical="center" wrapText="1" shrinkToFit="1"/>
      <protection/>
    </xf>
    <xf numFmtId="187" fontId="4" fillId="0" borderId="11" xfId="50" applyNumberFormat="1" applyFont="1" applyFill="1" applyBorder="1" applyAlignment="1">
      <alignment vertical="center"/>
      <protection/>
    </xf>
    <xf numFmtId="187" fontId="4" fillId="0" borderId="21" xfId="50" applyNumberFormat="1" applyFont="1" applyBorder="1" applyAlignment="1">
      <alignment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1" fontId="5" fillId="0" borderId="10" xfId="50" applyNumberFormat="1" applyFont="1" applyBorder="1" applyAlignment="1">
      <alignment horizontal="center"/>
      <protection/>
    </xf>
    <xf numFmtId="4" fontId="5" fillId="0" borderId="11" xfId="50" applyNumberFormat="1" applyFont="1" applyBorder="1">
      <alignment/>
      <protection/>
    </xf>
    <xf numFmtId="1" fontId="4" fillId="0" borderId="10" xfId="50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87" fontId="4" fillId="0" borderId="11" xfId="0" applyNumberFormat="1" applyFont="1" applyFill="1" applyBorder="1" applyAlignment="1">
      <alignment/>
    </xf>
    <xf numFmtId="187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187" fontId="4" fillId="0" borderId="11" xfId="0" applyNumberFormat="1" applyFont="1" applyFill="1" applyBorder="1" applyAlignment="1">
      <alignment vertical="center"/>
    </xf>
    <xf numFmtId="0" fontId="4" fillId="0" borderId="10" xfId="50" applyFont="1" applyFill="1" applyBorder="1" applyAlignment="1">
      <alignment horizontal="left" vertical="center" wrapText="1" shrinkToFit="1"/>
      <protection/>
    </xf>
    <xf numFmtId="4" fontId="4" fillId="0" borderId="11" xfId="50" applyNumberFormat="1" applyFont="1" applyFill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5" fillId="0" borderId="11" xfId="50" applyNumberFormat="1" applyFont="1" applyFill="1" applyBorder="1" applyAlignment="1">
      <alignment vertical="center"/>
      <protection/>
    </xf>
    <xf numFmtId="0" fontId="4" fillId="0" borderId="10" xfId="50" applyFont="1" applyBorder="1" applyAlignment="1">
      <alignment horizontal="left" wrapText="1"/>
      <protection/>
    </xf>
    <xf numFmtId="178" fontId="5" fillId="0" borderId="10" xfId="50" applyNumberFormat="1" applyFont="1" applyBorder="1" applyAlignment="1">
      <alignment horizontal="center"/>
      <protection/>
    </xf>
    <xf numFmtId="4" fontId="5" fillId="0" borderId="11" xfId="50" applyNumberFormat="1" applyFont="1" applyBorder="1" applyAlignment="1">
      <alignment horizontal="center"/>
      <protection/>
    </xf>
    <xf numFmtId="187" fontId="5" fillId="0" borderId="11" xfId="50" applyNumberFormat="1" applyFont="1" applyBorder="1">
      <alignment/>
      <protection/>
    </xf>
    <xf numFmtId="178" fontId="4" fillId="0" borderId="10" xfId="50" applyNumberFormat="1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178" fontId="4" fillId="0" borderId="31" xfId="50" applyNumberFormat="1" applyFont="1" applyBorder="1" applyAlignment="1">
      <alignment horizontal="center"/>
      <protection/>
    </xf>
    <xf numFmtId="0" fontId="13" fillId="0" borderId="29" xfId="50" applyFont="1" applyBorder="1" applyAlignment="1">
      <alignment horizontal="left"/>
      <protection/>
    </xf>
    <xf numFmtId="4" fontId="4" fillId="0" borderId="29" xfId="50" applyNumberFormat="1" applyFont="1" applyBorder="1" applyAlignment="1">
      <alignment horizontal="center"/>
      <protection/>
    </xf>
    <xf numFmtId="4" fontId="4" fillId="0" borderId="29" xfId="50" applyNumberFormat="1" applyFont="1" applyBorder="1">
      <alignment/>
      <protection/>
    </xf>
    <xf numFmtId="187" fontId="4" fillId="0" borderId="32" xfId="50" applyNumberFormat="1" applyFont="1" applyBorder="1">
      <alignment/>
      <protection/>
    </xf>
    <xf numFmtId="4" fontId="5" fillId="0" borderId="33" xfId="50" applyNumberFormat="1" applyFont="1" applyBorder="1" applyAlignment="1">
      <alignment horizontal="right"/>
      <protection/>
    </xf>
    <xf numFmtId="0" fontId="4" fillId="0" borderId="34" xfId="50" applyFont="1" applyBorder="1">
      <alignment/>
      <protection/>
    </xf>
    <xf numFmtId="178" fontId="4" fillId="0" borderId="0" xfId="50" applyNumberFormat="1" applyFont="1" applyBorder="1" applyAlignment="1">
      <alignment horizontal="center"/>
      <protection/>
    </xf>
    <xf numFmtId="187" fontId="4" fillId="0" borderId="0" xfId="50" applyNumberFormat="1" applyFont="1" applyFill="1" applyBorder="1">
      <alignment/>
      <protection/>
    </xf>
    <xf numFmtId="187" fontId="4" fillId="0" borderId="0" xfId="50" applyNumberFormat="1" applyFont="1" applyBorder="1">
      <alignment/>
      <protection/>
    </xf>
    <xf numFmtId="4" fontId="5" fillId="0" borderId="0" xfId="50" applyNumberFormat="1" applyFont="1" applyBorder="1" applyAlignment="1">
      <alignment horizontal="right"/>
      <protection/>
    </xf>
    <xf numFmtId="0" fontId="15" fillId="0" borderId="0" xfId="50" applyFont="1" applyBorder="1" applyAlignment="1">
      <alignment horizontal="center"/>
      <protection/>
    </xf>
    <xf numFmtId="0" fontId="15" fillId="0" borderId="20" xfId="50" applyFont="1" applyBorder="1">
      <alignment/>
      <protection/>
    </xf>
    <xf numFmtId="0" fontId="15" fillId="0" borderId="16" xfId="50" applyFont="1" applyFill="1" applyBorder="1" applyAlignment="1">
      <alignment horizontal="center"/>
      <protection/>
    </xf>
    <xf numFmtId="0" fontId="15" fillId="0" borderId="13" xfId="50" applyFont="1" applyBorder="1">
      <alignment/>
      <protection/>
    </xf>
    <xf numFmtId="4" fontId="15" fillId="0" borderId="0" xfId="50" applyNumberFormat="1" applyFont="1" applyBorder="1" applyAlignment="1">
      <alignment horizontal="center"/>
      <protection/>
    </xf>
    <xf numFmtId="3" fontId="15" fillId="0" borderId="0" xfId="50" applyNumberFormat="1" applyFont="1" applyBorder="1">
      <alignment/>
      <protection/>
    </xf>
    <xf numFmtId="4" fontId="15" fillId="0" borderId="0" xfId="50" applyNumberFormat="1" applyFont="1" applyBorder="1">
      <alignment/>
      <protection/>
    </xf>
    <xf numFmtId="0" fontId="15" fillId="0" borderId="14" xfId="50" applyFont="1" applyBorder="1" applyAlignment="1">
      <alignment horizontal="center"/>
      <protection/>
    </xf>
    <xf numFmtId="4" fontId="15" fillId="0" borderId="14" xfId="50" applyNumberFormat="1" applyFont="1" applyBorder="1" applyAlignment="1">
      <alignment horizontal="center"/>
      <protection/>
    </xf>
    <xf numFmtId="3" fontId="15" fillId="0" borderId="14" xfId="50" applyNumberFormat="1" applyFont="1" applyBorder="1">
      <alignment/>
      <protection/>
    </xf>
    <xf numFmtId="4" fontId="15" fillId="0" borderId="14" xfId="50" applyNumberFormat="1" applyFont="1" applyBorder="1">
      <alignment/>
      <protection/>
    </xf>
    <xf numFmtId="178" fontId="4" fillId="0" borderId="12" xfId="50" applyNumberFormat="1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left" vertical="center" wrapText="1" shrinkToFit="1"/>
      <protection/>
    </xf>
    <xf numFmtId="4" fontId="4" fillId="0" borderId="13" xfId="50" applyNumberFormat="1" applyFont="1" applyFill="1" applyBorder="1" applyAlignment="1">
      <alignment horizontal="center" vertical="center"/>
      <protection/>
    </xf>
    <xf numFmtId="4" fontId="4" fillId="0" borderId="13" xfId="50" applyNumberFormat="1" applyFont="1" applyBorder="1" applyAlignment="1">
      <alignment vertical="center"/>
      <protection/>
    </xf>
    <xf numFmtId="187" fontId="4" fillId="0" borderId="13" xfId="50" applyNumberFormat="1" applyFont="1" applyFill="1" applyBorder="1" applyAlignment="1">
      <alignment vertical="center"/>
      <protection/>
    </xf>
    <xf numFmtId="187" fontId="4" fillId="0" borderId="13" xfId="50" applyNumberFormat="1" applyFont="1" applyBorder="1" applyAlignment="1">
      <alignment vertical="center"/>
      <protection/>
    </xf>
    <xf numFmtId="4" fontId="4" fillId="0" borderId="13" xfId="50" applyNumberFormat="1" applyFont="1" applyBorder="1" applyAlignment="1">
      <alignment horizontal="right" vertical="center"/>
      <protection/>
    </xf>
    <xf numFmtId="0" fontId="4" fillId="0" borderId="12" xfId="50" applyFont="1" applyBorder="1" applyAlignment="1">
      <alignment horizontal="center" vertical="center"/>
      <protection/>
    </xf>
    <xf numFmtId="178" fontId="4" fillId="0" borderId="12" xfId="50" applyNumberFormat="1" applyFont="1" applyBorder="1" applyAlignment="1">
      <alignment horizontal="center"/>
      <protection/>
    </xf>
    <xf numFmtId="0" fontId="4" fillId="0" borderId="12" xfId="50" applyFont="1" applyBorder="1" applyAlignment="1">
      <alignment horizontal="left"/>
      <protection/>
    </xf>
    <xf numFmtId="4" fontId="4" fillId="0" borderId="13" xfId="50" applyNumberFormat="1" applyFont="1" applyBorder="1" applyAlignment="1">
      <alignment horizontal="center"/>
      <protection/>
    </xf>
    <xf numFmtId="4" fontId="4" fillId="0" borderId="13" xfId="50" applyNumberFormat="1" applyFont="1" applyBorder="1">
      <alignment/>
      <protection/>
    </xf>
    <xf numFmtId="187" fontId="4" fillId="0" borderId="13" xfId="50" applyNumberFormat="1" applyFont="1" applyFill="1" applyBorder="1">
      <alignment/>
      <protection/>
    </xf>
    <xf numFmtId="187" fontId="4" fillId="0" borderId="15" xfId="50" applyNumberFormat="1" applyFont="1" applyBorder="1">
      <alignment/>
      <protection/>
    </xf>
    <xf numFmtId="4" fontId="4" fillId="0" borderId="12" xfId="50" applyNumberFormat="1" applyFont="1" applyBorder="1">
      <alignment/>
      <protection/>
    </xf>
    <xf numFmtId="0" fontId="4" fillId="0" borderId="12" xfId="50" applyFont="1" applyBorder="1" applyAlignment="1">
      <alignment horizontal="center"/>
      <protection/>
    </xf>
    <xf numFmtId="0" fontId="59" fillId="0" borderId="19" xfId="0" applyFont="1" applyBorder="1" applyAlignment="1">
      <alignment/>
    </xf>
    <xf numFmtId="0" fontId="14" fillId="0" borderId="0" xfId="50" applyFont="1" applyBorder="1" applyAlignment="1">
      <alignment horizontal="center" vertical="center"/>
      <protection/>
    </xf>
    <xf numFmtId="0" fontId="14" fillId="0" borderId="0" xfId="50" applyFont="1" applyAlignment="1">
      <alignment horizontal="center" vertical="center"/>
      <protection/>
    </xf>
    <xf numFmtId="0" fontId="13" fillId="0" borderId="35" xfId="50" applyFont="1" applyBorder="1" applyAlignment="1">
      <alignment horizontal="center"/>
      <protection/>
    </xf>
    <xf numFmtId="0" fontId="13" fillId="0" borderId="17" xfId="50" applyFont="1" applyBorder="1" applyAlignment="1">
      <alignment horizontal="center"/>
      <protection/>
    </xf>
    <xf numFmtId="0" fontId="13" fillId="0" borderId="18" xfId="50" applyFont="1" applyBorder="1" applyAlignment="1">
      <alignment horizontal="center"/>
      <protection/>
    </xf>
    <xf numFmtId="49" fontId="14" fillId="0" borderId="0" xfId="50" applyNumberFormat="1" applyFont="1" applyFill="1" applyBorder="1" applyAlignment="1">
      <alignment horizontal="left"/>
      <protection/>
    </xf>
    <xf numFmtId="49" fontId="14" fillId="0" borderId="11" xfId="50" applyNumberFormat="1" applyFont="1" applyFill="1" applyBorder="1" applyAlignment="1">
      <alignment horizontal="left"/>
      <protection/>
    </xf>
    <xf numFmtId="15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187" fontId="65" fillId="0" borderId="0" xfId="50" applyNumberFormat="1" applyFont="1" applyBorder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cubadora Orçamento e Cronogram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1" width="8.8515625" style="18" customWidth="1"/>
    <col min="2" max="2" width="99.8515625" style="18" customWidth="1"/>
    <col min="3" max="3" width="7.8515625" style="18" customWidth="1"/>
    <col min="4" max="4" width="10.00390625" style="18" customWidth="1"/>
    <col min="5" max="5" width="16.28125" style="18" customWidth="1"/>
    <col min="6" max="6" width="12.7109375" style="18" customWidth="1"/>
    <col min="7" max="7" width="13.421875" style="18" bestFit="1" customWidth="1"/>
    <col min="8" max="8" width="19.421875" style="20" customWidth="1"/>
    <col min="9" max="9" width="33.57421875" style="20" customWidth="1"/>
    <col min="10" max="16384" width="11.421875" style="20" customWidth="1"/>
  </cols>
  <sheetData>
    <row r="1" spans="1:8" s="3" customFormat="1" ht="12.75">
      <c r="A1" s="165"/>
      <c r="B1" s="166"/>
      <c r="C1" s="167"/>
      <c r="D1" s="167"/>
      <c r="E1" s="167"/>
      <c r="F1" s="167"/>
      <c r="G1" s="166"/>
      <c r="H1" s="168"/>
    </row>
    <row r="2" spans="1:8" s="3" customFormat="1" ht="15">
      <c r="A2" s="169" t="s">
        <v>69</v>
      </c>
      <c r="B2" s="178"/>
      <c r="C2" s="279" t="s">
        <v>21</v>
      </c>
      <c r="D2" s="279"/>
      <c r="E2" s="279"/>
      <c r="F2" s="4"/>
      <c r="G2" s="170"/>
      <c r="H2" s="6"/>
    </row>
    <row r="3" spans="1:8" s="3" customFormat="1" ht="15">
      <c r="A3" s="169" t="s">
        <v>70</v>
      </c>
      <c r="B3" s="178"/>
      <c r="C3" s="280"/>
      <c r="D3" s="279"/>
      <c r="E3" s="279"/>
      <c r="F3" s="4"/>
      <c r="G3" s="171"/>
      <c r="H3" s="6"/>
    </row>
    <row r="4" spans="1:8" s="3" customFormat="1" ht="12.75">
      <c r="A4" s="172"/>
      <c r="B4" s="173"/>
      <c r="C4" s="174"/>
      <c r="D4" s="174"/>
      <c r="E4" s="174"/>
      <c r="F4" s="175"/>
      <c r="G4" s="176"/>
      <c r="H4" s="177"/>
    </row>
    <row r="5" spans="1:8" s="3" customFormat="1" ht="15">
      <c r="A5" s="169" t="s">
        <v>162</v>
      </c>
      <c r="B5" s="178"/>
      <c r="C5" s="179" t="s">
        <v>230</v>
      </c>
      <c r="D5" s="180"/>
      <c r="E5" s="180"/>
      <c r="F5" s="180"/>
      <c r="G5" s="178"/>
      <c r="H5" s="252"/>
    </row>
    <row r="6" spans="1:8" s="3" customFormat="1" ht="15">
      <c r="A6" s="169" t="s">
        <v>74</v>
      </c>
      <c r="B6" s="178"/>
      <c r="C6" s="284" t="s">
        <v>86</v>
      </c>
      <c r="D6" s="284"/>
      <c r="E6" s="284"/>
      <c r="F6" s="284"/>
      <c r="G6" s="284"/>
      <c r="H6" s="285"/>
    </row>
    <row r="7" spans="1:8" s="3" customFormat="1" ht="15">
      <c r="A7" s="181" t="s">
        <v>68</v>
      </c>
      <c r="B7" s="182"/>
      <c r="C7" s="183" t="s">
        <v>85</v>
      </c>
      <c r="D7" s="184"/>
      <c r="E7" s="253"/>
      <c r="F7" s="253"/>
      <c r="G7" s="253"/>
      <c r="H7" s="254"/>
    </row>
    <row r="8" spans="1:8" s="3" customFormat="1" ht="12.75" customHeight="1">
      <c r="A8" s="5"/>
      <c r="B8" s="6"/>
      <c r="C8" s="6"/>
      <c r="D8" s="6"/>
      <c r="E8" s="185" t="s">
        <v>79</v>
      </c>
      <c r="F8" s="185" t="s">
        <v>22</v>
      </c>
      <c r="G8" s="185" t="s">
        <v>23</v>
      </c>
      <c r="H8" s="186" t="s">
        <v>63</v>
      </c>
    </row>
    <row r="9" spans="1:8" s="3" customFormat="1" ht="12.75">
      <c r="A9" s="186" t="s">
        <v>24</v>
      </c>
      <c r="B9" s="185" t="s">
        <v>6</v>
      </c>
      <c r="C9" s="185" t="s">
        <v>25</v>
      </c>
      <c r="D9" s="185" t="s">
        <v>26</v>
      </c>
      <c r="E9" s="185" t="s">
        <v>78</v>
      </c>
      <c r="F9" s="185" t="s">
        <v>27</v>
      </c>
      <c r="G9" s="185" t="s">
        <v>3</v>
      </c>
      <c r="H9" s="186" t="s">
        <v>64</v>
      </c>
    </row>
    <row r="10" spans="1:8" s="3" customFormat="1" ht="12.75">
      <c r="A10" s="7"/>
      <c r="B10" s="8"/>
      <c r="C10" s="9"/>
      <c r="D10" s="9"/>
      <c r="E10" s="9" t="s">
        <v>28</v>
      </c>
      <c r="F10" s="9" t="s">
        <v>28</v>
      </c>
      <c r="G10" s="9" t="s">
        <v>28</v>
      </c>
      <c r="H10" s="187" t="s">
        <v>71</v>
      </c>
    </row>
    <row r="11" spans="1:8" s="3" customFormat="1" ht="12.75">
      <c r="A11" s="100"/>
      <c r="B11" s="100"/>
      <c r="C11" s="101"/>
      <c r="D11" s="101"/>
      <c r="E11" s="101"/>
      <c r="F11" s="101"/>
      <c r="G11" s="101"/>
      <c r="H11" s="101"/>
    </row>
    <row r="12" spans="1:8" s="3" customFormat="1" ht="15.75">
      <c r="A12" s="281" t="s">
        <v>87</v>
      </c>
      <c r="B12" s="282"/>
      <c r="C12" s="282"/>
      <c r="D12" s="282"/>
      <c r="E12" s="282"/>
      <c r="F12" s="282"/>
      <c r="G12" s="282"/>
      <c r="H12" s="283"/>
    </row>
    <row r="13" spans="1:8" s="3" customFormat="1" ht="12.75">
      <c r="A13" s="186" t="s">
        <v>29</v>
      </c>
      <c r="B13" s="185" t="s">
        <v>30</v>
      </c>
      <c r="C13" s="71"/>
      <c r="D13" s="188"/>
      <c r="E13" s="188"/>
      <c r="F13" s="76"/>
      <c r="G13" s="104">
        <f>SUM(F14:F15)</f>
        <v>867.24</v>
      </c>
      <c r="H13" s="5"/>
    </row>
    <row r="14" spans="1:8" s="3" customFormat="1" ht="12.75">
      <c r="A14" s="72" t="s">
        <v>31</v>
      </c>
      <c r="B14" s="73" t="s">
        <v>163</v>
      </c>
      <c r="C14" s="71" t="s">
        <v>1</v>
      </c>
      <c r="D14" s="188">
        <v>2.25</v>
      </c>
      <c r="E14" s="102">
        <v>253.6</v>
      </c>
      <c r="F14" s="103">
        <f>D14*E14</f>
        <v>570.6</v>
      </c>
      <c r="G14" s="74"/>
      <c r="H14" s="72" t="s">
        <v>89</v>
      </c>
    </row>
    <row r="15" spans="1:8" s="3" customFormat="1" ht="12.75">
      <c r="A15" s="72" t="s">
        <v>32</v>
      </c>
      <c r="B15" s="73" t="s">
        <v>88</v>
      </c>
      <c r="C15" s="75" t="s">
        <v>50</v>
      </c>
      <c r="D15" s="188">
        <v>1</v>
      </c>
      <c r="E15" s="189">
        <v>296.64</v>
      </c>
      <c r="F15" s="103">
        <f>D15*E15</f>
        <v>296.64</v>
      </c>
      <c r="G15" s="74"/>
      <c r="H15" s="72" t="s">
        <v>75</v>
      </c>
    </row>
    <row r="16" spans="1:8" s="3" customFormat="1" ht="12.75">
      <c r="A16" s="72"/>
      <c r="B16" s="190"/>
      <c r="C16" s="71"/>
      <c r="D16" s="74"/>
      <c r="E16" s="102"/>
      <c r="F16" s="103"/>
      <c r="G16" s="74"/>
      <c r="H16" s="5"/>
    </row>
    <row r="17" spans="1:8" s="3" customFormat="1" ht="12.75" customHeight="1">
      <c r="A17" s="186" t="s">
        <v>33</v>
      </c>
      <c r="B17" s="185" t="s">
        <v>90</v>
      </c>
      <c r="C17" s="71"/>
      <c r="D17" s="74"/>
      <c r="E17" s="102"/>
      <c r="F17" s="103"/>
      <c r="G17" s="104">
        <f>SUM(F18:F21)</f>
        <v>11608.2541</v>
      </c>
      <c r="H17" s="5"/>
    </row>
    <row r="18" spans="1:8" s="3" customFormat="1" ht="29.25" customHeight="1">
      <c r="A18" s="191" t="s">
        <v>34</v>
      </c>
      <c r="B18" s="192" t="s">
        <v>165</v>
      </c>
      <c r="C18" s="193" t="s">
        <v>2</v>
      </c>
      <c r="D18" s="106">
        <v>4.6</v>
      </c>
      <c r="E18" s="194">
        <v>604.44</v>
      </c>
      <c r="F18" s="195">
        <f>D18*E18</f>
        <v>2780.424</v>
      </c>
      <c r="G18" s="104"/>
      <c r="H18" s="191" t="s">
        <v>152</v>
      </c>
    </row>
    <row r="19" spans="1:9" s="143" customFormat="1" ht="29.25" customHeight="1">
      <c r="A19" s="191" t="s">
        <v>35</v>
      </c>
      <c r="B19" s="192" t="s">
        <v>166</v>
      </c>
      <c r="C19" s="193" t="s">
        <v>2</v>
      </c>
      <c r="D19" s="106">
        <v>54.38</v>
      </c>
      <c r="E19" s="194">
        <v>90.66</v>
      </c>
      <c r="F19" s="195">
        <f>D19*E19</f>
        <v>4930.0908</v>
      </c>
      <c r="G19" s="106"/>
      <c r="H19" s="191" t="s">
        <v>229</v>
      </c>
      <c r="I19" s="146"/>
    </row>
    <row r="20" spans="1:8" s="3" customFormat="1" ht="12.75" customHeight="1">
      <c r="A20" s="72" t="s">
        <v>66</v>
      </c>
      <c r="B20" s="73" t="s">
        <v>91</v>
      </c>
      <c r="C20" s="71" t="s">
        <v>1</v>
      </c>
      <c r="D20" s="74">
        <v>7.51</v>
      </c>
      <c r="E20" s="102">
        <v>10.55</v>
      </c>
      <c r="F20" s="103">
        <f>D20*E20</f>
        <v>79.2305</v>
      </c>
      <c r="G20" s="74"/>
      <c r="H20" s="196" t="s">
        <v>158</v>
      </c>
    </row>
    <row r="21" spans="1:9" s="143" customFormat="1" ht="24.75" customHeight="1">
      <c r="A21" s="191" t="s">
        <v>164</v>
      </c>
      <c r="B21" s="197" t="s">
        <v>226</v>
      </c>
      <c r="C21" s="193" t="s">
        <v>2</v>
      </c>
      <c r="D21" s="106">
        <v>10.76</v>
      </c>
      <c r="E21" s="198">
        <v>354.88</v>
      </c>
      <c r="F21" s="195">
        <f>D21*E21</f>
        <v>3818.5088</v>
      </c>
      <c r="G21" s="106"/>
      <c r="H21" s="191" t="s">
        <v>221</v>
      </c>
      <c r="I21" s="151"/>
    </row>
    <row r="22" spans="1:8" s="3" customFormat="1" ht="12.75">
      <c r="A22" s="199"/>
      <c r="B22" s="200"/>
      <c r="C22" s="71"/>
      <c r="D22" s="74"/>
      <c r="E22" s="105"/>
      <c r="F22" s="103"/>
      <c r="G22" s="74"/>
      <c r="H22" s="5"/>
    </row>
    <row r="23" spans="1:8" s="3" customFormat="1" ht="12.75">
      <c r="A23" s="201" t="s">
        <v>36</v>
      </c>
      <c r="B23" s="202" t="s">
        <v>9</v>
      </c>
      <c r="C23" s="71"/>
      <c r="D23" s="74"/>
      <c r="E23" s="105"/>
      <c r="F23" s="103"/>
      <c r="G23" s="104">
        <f>SUM(F23:F28)</f>
        <v>19246.5123</v>
      </c>
      <c r="H23" s="5"/>
    </row>
    <row r="24" spans="1:8" s="143" customFormat="1" ht="12.75">
      <c r="A24" s="203" t="s">
        <v>37</v>
      </c>
      <c r="B24" s="197" t="s">
        <v>167</v>
      </c>
      <c r="C24" s="193" t="s">
        <v>1</v>
      </c>
      <c r="D24" s="106">
        <v>4.83</v>
      </c>
      <c r="E24" s="198">
        <v>89.01</v>
      </c>
      <c r="F24" s="195">
        <f>D24*E24</f>
        <v>429.91830000000004</v>
      </c>
      <c r="G24" s="106"/>
      <c r="H24" s="191" t="s">
        <v>168</v>
      </c>
    </row>
    <row r="25" spans="1:8" s="143" customFormat="1" ht="12.75">
      <c r="A25" s="203" t="s">
        <v>92</v>
      </c>
      <c r="B25" s="197" t="s">
        <v>160</v>
      </c>
      <c r="C25" s="193" t="s">
        <v>1</v>
      </c>
      <c r="D25" s="106">
        <v>31.2</v>
      </c>
      <c r="E25" s="198">
        <v>43.57</v>
      </c>
      <c r="F25" s="195">
        <f>D25*E25</f>
        <v>1359.384</v>
      </c>
      <c r="G25" s="106"/>
      <c r="H25" s="191" t="s">
        <v>159</v>
      </c>
    </row>
    <row r="26" spans="1:8" s="143" customFormat="1" ht="12.75">
      <c r="A26" s="203" t="s">
        <v>93</v>
      </c>
      <c r="B26" s="197" t="s">
        <v>94</v>
      </c>
      <c r="C26" s="193" t="s">
        <v>2</v>
      </c>
      <c r="D26" s="106">
        <v>28.4</v>
      </c>
      <c r="E26" s="198">
        <v>76.89</v>
      </c>
      <c r="F26" s="195">
        <f>D26*E26</f>
        <v>2183.676</v>
      </c>
      <c r="G26" s="106"/>
      <c r="H26" s="191" t="s">
        <v>96</v>
      </c>
    </row>
    <row r="27" spans="1:8" s="143" customFormat="1" ht="12.75">
      <c r="A27" s="203" t="s">
        <v>98</v>
      </c>
      <c r="B27" s="197" t="s">
        <v>95</v>
      </c>
      <c r="C27" s="193" t="s">
        <v>2</v>
      </c>
      <c r="D27" s="106">
        <v>79.7</v>
      </c>
      <c r="E27" s="198">
        <v>105</v>
      </c>
      <c r="F27" s="195">
        <f>D27*E27</f>
        <v>8368.5</v>
      </c>
      <c r="G27" s="106"/>
      <c r="H27" s="191" t="s">
        <v>97</v>
      </c>
    </row>
    <row r="28" spans="1:8" s="143" customFormat="1" ht="25.5">
      <c r="A28" s="203" t="s">
        <v>169</v>
      </c>
      <c r="B28" s="197" t="s">
        <v>170</v>
      </c>
      <c r="C28" s="193" t="s">
        <v>2</v>
      </c>
      <c r="D28" s="106">
        <v>90.05</v>
      </c>
      <c r="E28" s="198">
        <v>76.68</v>
      </c>
      <c r="F28" s="195">
        <f>D28*E28</f>
        <v>6905.034000000001</v>
      </c>
      <c r="G28" s="106"/>
      <c r="H28" s="191" t="s">
        <v>99</v>
      </c>
    </row>
    <row r="29" spans="1:8" s="3" customFormat="1" ht="12.75">
      <c r="A29" s="204"/>
      <c r="B29" s="200"/>
      <c r="C29" s="71"/>
      <c r="D29" s="74"/>
      <c r="E29" s="105"/>
      <c r="F29" s="103"/>
      <c r="G29" s="74"/>
      <c r="H29" s="5"/>
    </row>
    <row r="30" spans="1:8" s="3" customFormat="1" ht="12.75">
      <c r="A30" s="201" t="s">
        <v>38</v>
      </c>
      <c r="B30" s="202" t="s">
        <v>171</v>
      </c>
      <c r="C30" s="71"/>
      <c r="D30" s="74"/>
      <c r="E30" s="105"/>
      <c r="F30" s="103"/>
      <c r="G30" s="104">
        <f>SUM(F31:F34)</f>
        <v>5242.2002</v>
      </c>
      <c r="H30" s="5"/>
    </row>
    <row r="31" spans="1:8" s="3" customFormat="1" ht="12.75">
      <c r="A31" s="205" t="s">
        <v>39</v>
      </c>
      <c r="B31" s="200" t="s">
        <v>100</v>
      </c>
      <c r="C31" s="71" t="s">
        <v>0</v>
      </c>
      <c r="D31" s="74">
        <v>1.69</v>
      </c>
      <c r="E31" s="105">
        <v>106.58</v>
      </c>
      <c r="F31" s="206">
        <f>D31*E31</f>
        <v>180.12019999999998</v>
      </c>
      <c r="G31" s="104"/>
      <c r="H31" s="72" t="s">
        <v>101</v>
      </c>
    </row>
    <row r="32" spans="1:8" s="143" customFormat="1" ht="25.5">
      <c r="A32" s="203" t="s">
        <v>55</v>
      </c>
      <c r="B32" s="197" t="s">
        <v>222</v>
      </c>
      <c r="C32" s="193" t="s">
        <v>1</v>
      </c>
      <c r="D32" s="106">
        <v>18.86</v>
      </c>
      <c r="E32" s="198">
        <v>62.74</v>
      </c>
      <c r="F32" s="207">
        <f>D32*E32</f>
        <v>1183.2764</v>
      </c>
      <c r="G32" s="106"/>
      <c r="H32" s="191" t="s">
        <v>102</v>
      </c>
    </row>
    <row r="33" spans="1:8" s="3" customFormat="1" ht="25.5">
      <c r="A33" s="203" t="s">
        <v>65</v>
      </c>
      <c r="B33" s="208" t="s">
        <v>223</v>
      </c>
      <c r="C33" s="193" t="s">
        <v>1</v>
      </c>
      <c r="D33" s="106">
        <v>11.32</v>
      </c>
      <c r="E33" s="198">
        <v>174.43</v>
      </c>
      <c r="F33" s="207">
        <f>D33*E33</f>
        <v>1974.5476</v>
      </c>
      <c r="G33" s="106"/>
      <c r="H33" s="191" t="s">
        <v>103</v>
      </c>
    </row>
    <row r="34" spans="1:8" s="3" customFormat="1" ht="25.5">
      <c r="A34" s="203" t="s">
        <v>172</v>
      </c>
      <c r="B34" s="208" t="s">
        <v>173</v>
      </c>
      <c r="C34" s="193" t="s">
        <v>1</v>
      </c>
      <c r="D34" s="209">
        <v>2.4</v>
      </c>
      <c r="E34" s="210">
        <v>793.44</v>
      </c>
      <c r="F34" s="207">
        <f>D34*E34</f>
        <v>1904.256</v>
      </c>
      <c r="G34" s="106"/>
      <c r="H34" s="191" t="s">
        <v>174</v>
      </c>
    </row>
    <row r="35" spans="1:8" s="3" customFormat="1" ht="12.75">
      <c r="A35" s="205"/>
      <c r="B35" s="200"/>
      <c r="C35" s="78"/>
      <c r="D35" s="79"/>
      <c r="E35" s="110"/>
      <c r="F35" s="108"/>
      <c r="G35" s="211"/>
      <c r="H35" s="5"/>
    </row>
    <row r="36" spans="1:8" s="3" customFormat="1" ht="12.75">
      <c r="A36" s="212" t="s">
        <v>40</v>
      </c>
      <c r="B36" s="202" t="s">
        <v>10</v>
      </c>
      <c r="C36" s="78"/>
      <c r="D36" s="79"/>
      <c r="E36" s="110"/>
      <c r="F36" s="108"/>
      <c r="G36" s="213">
        <f>SUM(F37:F41)</f>
        <v>3585.0977999999996</v>
      </c>
      <c r="H36" s="5"/>
    </row>
    <row r="37" spans="1:8" s="3" customFormat="1" ht="12.75">
      <c r="A37" s="270" t="s">
        <v>41</v>
      </c>
      <c r="B37" s="271" t="s">
        <v>104</v>
      </c>
      <c r="C37" s="272" t="s">
        <v>1</v>
      </c>
      <c r="D37" s="273">
        <v>51.25</v>
      </c>
      <c r="E37" s="274">
        <v>11.02</v>
      </c>
      <c r="F37" s="275">
        <f>D37*E37</f>
        <v>564.775</v>
      </c>
      <c r="G37" s="276"/>
      <c r="H37" s="277" t="s">
        <v>105</v>
      </c>
    </row>
    <row r="38" spans="1:8" s="143" customFormat="1" ht="25.5">
      <c r="A38" s="215" t="s">
        <v>42</v>
      </c>
      <c r="B38" s="216" t="s">
        <v>106</v>
      </c>
      <c r="C38" s="97" t="s">
        <v>1</v>
      </c>
      <c r="D38" s="96">
        <v>55.8</v>
      </c>
      <c r="E38" s="217">
        <v>4.76</v>
      </c>
      <c r="F38" s="218">
        <f>D38*E38</f>
        <v>265.60799999999995</v>
      </c>
      <c r="G38" s="144"/>
      <c r="H38" s="191" t="s">
        <v>107</v>
      </c>
    </row>
    <row r="39" spans="1:8" s="143" customFormat="1" ht="25.5">
      <c r="A39" s="215" t="s">
        <v>43</v>
      </c>
      <c r="B39" s="216" t="s">
        <v>108</v>
      </c>
      <c r="C39" s="97" t="s">
        <v>1</v>
      </c>
      <c r="D39" s="96">
        <v>0.08</v>
      </c>
      <c r="E39" s="217">
        <v>38.88</v>
      </c>
      <c r="F39" s="218">
        <f>D39*E39</f>
        <v>3.1104000000000003</v>
      </c>
      <c r="G39" s="144"/>
      <c r="H39" s="191" t="s">
        <v>109</v>
      </c>
    </row>
    <row r="40" spans="1:8" s="143" customFormat="1" ht="25.5">
      <c r="A40" s="215" t="s">
        <v>72</v>
      </c>
      <c r="B40" s="216" t="s">
        <v>110</v>
      </c>
      <c r="C40" s="97" t="s">
        <v>1</v>
      </c>
      <c r="D40" s="96">
        <v>69.32</v>
      </c>
      <c r="E40" s="217">
        <v>39.61</v>
      </c>
      <c r="F40" s="218">
        <f>D40*E40</f>
        <v>2745.7652</v>
      </c>
      <c r="G40" s="144"/>
      <c r="H40" s="191" t="s">
        <v>111</v>
      </c>
    </row>
    <row r="41" spans="1:8" s="143" customFormat="1" ht="25.5">
      <c r="A41" s="215" t="s">
        <v>73</v>
      </c>
      <c r="B41" s="216" t="s">
        <v>175</v>
      </c>
      <c r="C41" s="97" t="s">
        <v>1</v>
      </c>
      <c r="D41" s="96">
        <v>0.08</v>
      </c>
      <c r="E41" s="217">
        <v>72.99</v>
      </c>
      <c r="F41" s="218">
        <f>D41*E41</f>
        <v>5.8392</v>
      </c>
      <c r="G41" s="144"/>
      <c r="H41" s="219" t="s">
        <v>153</v>
      </c>
    </row>
    <row r="42" spans="1:8" s="3" customFormat="1" ht="12.75">
      <c r="A42" s="77"/>
      <c r="B42" s="214"/>
      <c r="C42" s="75"/>
      <c r="D42" s="76"/>
      <c r="E42" s="107"/>
      <c r="F42" s="103"/>
      <c r="G42" s="76"/>
      <c r="H42" s="5"/>
    </row>
    <row r="43" spans="1:8" s="3" customFormat="1" ht="12.75">
      <c r="A43" s="220" t="s">
        <v>44</v>
      </c>
      <c r="B43" s="186" t="s">
        <v>11</v>
      </c>
      <c r="C43" s="75"/>
      <c r="D43" s="76"/>
      <c r="E43" s="107"/>
      <c r="F43" s="103"/>
      <c r="G43" s="221">
        <f>SUM(F44:F56)</f>
        <v>95799.83269999998</v>
      </c>
      <c r="H43" s="5"/>
    </row>
    <row r="44" spans="1:8" s="3" customFormat="1" ht="12.75">
      <c r="A44" s="222" t="s">
        <v>45</v>
      </c>
      <c r="B44" s="214" t="s">
        <v>228</v>
      </c>
      <c r="C44" s="75" t="s">
        <v>0</v>
      </c>
      <c r="D44" s="76">
        <v>61.24</v>
      </c>
      <c r="E44" s="107">
        <v>118.82</v>
      </c>
      <c r="F44" s="103">
        <f aca="true" t="shared" si="0" ref="F44:F56">D44*E44</f>
        <v>7276.5368</v>
      </c>
      <c r="G44" s="74"/>
      <c r="H44" s="72" t="s">
        <v>227</v>
      </c>
    </row>
    <row r="45" spans="1:8" s="3" customFormat="1" ht="12.75">
      <c r="A45" s="222" t="s">
        <v>57</v>
      </c>
      <c r="B45" s="214" t="s">
        <v>154</v>
      </c>
      <c r="C45" s="75" t="s">
        <v>1</v>
      </c>
      <c r="D45" s="76">
        <v>0.87</v>
      </c>
      <c r="E45" s="107">
        <v>26.81</v>
      </c>
      <c r="F45" s="103">
        <f t="shared" si="0"/>
        <v>23.3247</v>
      </c>
      <c r="G45" s="74"/>
      <c r="H45" s="72" t="s">
        <v>112</v>
      </c>
    </row>
    <row r="46" spans="1:9" s="1" customFormat="1" ht="12.75" customHeight="1">
      <c r="A46" s="159" t="s">
        <v>58</v>
      </c>
      <c r="B46" s="160" t="s">
        <v>155</v>
      </c>
      <c r="C46" s="161" t="s">
        <v>1</v>
      </c>
      <c r="D46" s="162">
        <v>84.45</v>
      </c>
      <c r="E46" s="163">
        <v>13.4</v>
      </c>
      <c r="F46" s="164">
        <f t="shared" si="0"/>
        <v>1131.63</v>
      </c>
      <c r="G46" s="111"/>
      <c r="H46" s="72" t="s">
        <v>176</v>
      </c>
      <c r="I46" s="147"/>
    </row>
    <row r="47" spans="1:8" s="1" customFormat="1" ht="12.75" customHeight="1">
      <c r="A47" s="159" t="s">
        <v>59</v>
      </c>
      <c r="B47" s="160" t="s">
        <v>113</v>
      </c>
      <c r="C47" s="161" t="s">
        <v>2</v>
      </c>
      <c r="D47" s="162">
        <v>50.64</v>
      </c>
      <c r="E47" s="163">
        <v>13.5</v>
      </c>
      <c r="F47" s="164">
        <f t="shared" si="0"/>
        <v>683.64</v>
      </c>
      <c r="G47" s="111"/>
      <c r="H47" s="223" t="s">
        <v>156</v>
      </c>
    </row>
    <row r="48" spans="1:8" s="3" customFormat="1" ht="12.75" customHeight="1">
      <c r="A48" s="224" t="s">
        <v>60</v>
      </c>
      <c r="B48" s="214" t="s">
        <v>114</v>
      </c>
      <c r="C48" s="161" t="s">
        <v>1</v>
      </c>
      <c r="D48" s="80">
        <v>939.68</v>
      </c>
      <c r="E48" s="225">
        <v>1.88</v>
      </c>
      <c r="F48" s="226">
        <f t="shared" si="0"/>
        <v>1766.5983999999999</v>
      </c>
      <c r="G48" s="74"/>
      <c r="H48" s="72" t="s">
        <v>115</v>
      </c>
    </row>
    <row r="49" spans="1:8" s="3" customFormat="1" ht="12.75" customHeight="1">
      <c r="A49" s="224" t="s">
        <v>122</v>
      </c>
      <c r="B49" s="214" t="s">
        <v>177</v>
      </c>
      <c r="C49" s="161" t="s">
        <v>0</v>
      </c>
      <c r="D49" s="80">
        <v>46.98</v>
      </c>
      <c r="E49" s="225">
        <v>135.24</v>
      </c>
      <c r="F49" s="226">
        <f t="shared" si="0"/>
        <v>6353.5752</v>
      </c>
      <c r="G49" s="74"/>
      <c r="H49" s="72" t="s">
        <v>178</v>
      </c>
    </row>
    <row r="50" spans="1:8" s="3" customFormat="1" ht="12.75" customHeight="1">
      <c r="A50" s="224" t="s">
        <v>61</v>
      </c>
      <c r="B50" s="214" t="s">
        <v>116</v>
      </c>
      <c r="C50" s="161" t="s">
        <v>1</v>
      </c>
      <c r="D50" s="80">
        <v>663</v>
      </c>
      <c r="E50" s="225">
        <v>2.46</v>
      </c>
      <c r="F50" s="226">
        <f t="shared" si="0"/>
        <v>1630.98</v>
      </c>
      <c r="G50" s="74"/>
      <c r="H50" s="72" t="s">
        <v>117</v>
      </c>
    </row>
    <row r="51" spans="1:8" s="3" customFormat="1" ht="12.75" customHeight="1">
      <c r="A51" s="224" t="s">
        <v>62</v>
      </c>
      <c r="B51" s="214" t="s">
        <v>118</v>
      </c>
      <c r="C51" s="227" t="s">
        <v>1</v>
      </c>
      <c r="D51" s="80">
        <v>663</v>
      </c>
      <c r="E51" s="225">
        <v>68.03</v>
      </c>
      <c r="F51" s="226">
        <f t="shared" si="0"/>
        <v>45103.89</v>
      </c>
      <c r="G51" s="74"/>
      <c r="H51" s="72" t="s">
        <v>119</v>
      </c>
    </row>
    <row r="52" spans="1:8" s="143" customFormat="1" ht="24" customHeight="1">
      <c r="A52" s="159" t="s">
        <v>76</v>
      </c>
      <c r="B52" s="216" t="s">
        <v>120</v>
      </c>
      <c r="C52" s="161" t="s">
        <v>1</v>
      </c>
      <c r="D52" s="162">
        <v>747.45</v>
      </c>
      <c r="E52" s="228">
        <v>11.13</v>
      </c>
      <c r="F52" s="164">
        <f t="shared" si="0"/>
        <v>8319.1185</v>
      </c>
      <c r="G52" s="106"/>
      <c r="H52" s="191" t="s">
        <v>121</v>
      </c>
    </row>
    <row r="53" spans="1:8" s="3" customFormat="1" ht="12.75" customHeight="1">
      <c r="A53" s="224" t="s">
        <v>81</v>
      </c>
      <c r="B53" s="214" t="s">
        <v>123</v>
      </c>
      <c r="C53" s="227" t="s">
        <v>1</v>
      </c>
      <c r="D53" s="80">
        <v>663</v>
      </c>
      <c r="E53" s="225">
        <v>12.68</v>
      </c>
      <c r="F53" s="226">
        <f t="shared" si="0"/>
        <v>8406.84</v>
      </c>
      <c r="G53" s="74"/>
      <c r="H53" s="72" t="s">
        <v>124</v>
      </c>
    </row>
    <row r="54" spans="1:8" s="3" customFormat="1" ht="12.75" customHeight="1">
      <c r="A54" s="224" t="s">
        <v>82</v>
      </c>
      <c r="B54" s="214" t="s">
        <v>125</v>
      </c>
      <c r="C54" s="227" t="s">
        <v>1</v>
      </c>
      <c r="D54" s="80">
        <v>84.45</v>
      </c>
      <c r="E54" s="225">
        <v>53.14</v>
      </c>
      <c r="F54" s="226">
        <f t="shared" si="0"/>
        <v>4487.673</v>
      </c>
      <c r="G54" s="74"/>
      <c r="H54" s="72" t="s">
        <v>126</v>
      </c>
    </row>
    <row r="55" spans="1:8" s="143" customFormat="1" ht="24" customHeight="1">
      <c r="A55" s="159" t="s">
        <v>83</v>
      </c>
      <c r="B55" s="216" t="s">
        <v>127</v>
      </c>
      <c r="C55" s="161" t="s">
        <v>1</v>
      </c>
      <c r="D55" s="162">
        <v>35.1</v>
      </c>
      <c r="E55" s="228">
        <v>86.16</v>
      </c>
      <c r="F55" s="164">
        <f t="shared" si="0"/>
        <v>3024.216</v>
      </c>
      <c r="G55" s="106"/>
      <c r="H55" s="191" t="s">
        <v>128</v>
      </c>
    </row>
    <row r="56" spans="1:8" s="3" customFormat="1" ht="12.75" customHeight="1">
      <c r="A56" s="224" t="s">
        <v>84</v>
      </c>
      <c r="B56" s="214" t="s">
        <v>129</v>
      </c>
      <c r="C56" s="227" t="s">
        <v>0</v>
      </c>
      <c r="D56" s="80">
        <v>9.43</v>
      </c>
      <c r="E56" s="225">
        <v>805.07</v>
      </c>
      <c r="F56" s="226">
        <f t="shared" si="0"/>
        <v>7591.810100000001</v>
      </c>
      <c r="G56" s="74"/>
      <c r="H56" s="196" t="s">
        <v>157</v>
      </c>
    </row>
    <row r="57" spans="1:8" s="3" customFormat="1" ht="12.75">
      <c r="A57" s="77"/>
      <c r="B57" s="73"/>
      <c r="C57" s="75"/>
      <c r="D57" s="109"/>
      <c r="E57" s="112"/>
      <c r="F57" s="103"/>
      <c r="G57" s="74"/>
      <c r="H57" s="5"/>
    </row>
    <row r="58" spans="1:8" s="3" customFormat="1" ht="12.75">
      <c r="A58" s="220" t="s">
        <v>46</v>
      </c>
      <c r="B58" s="185" t="s">
        <v>130</v>
      </c>
      <c r="C58" s="75"/>
      <c r="D58" s="76"/>
      <c r="E58" s="107"/>
      <c r="F58" s="103"/>
      <c r="G58" s="221">
        <f>SUM(F59:F70)</f>
        <v>20720.1676</v>
      </c>
      <c r="H58" s="5"/>
    </row>
    <row r="59" spans="1:8" s="145" customFormat="1" ht="12.75">
      <c r="A59" s="219" t="s">
        <v>47</v>
      </c>
      <c r="B59" s="229" t="s">
        <v>196</v>
      </c>
      <c r="C59" s="230" t="s">
        <v>0</v>
      </c>
      <c r="D59" s="231">
        <v>37</v>
      </c>
      <c r="E59" s="217">
        <v>78.15</v>
      </c>
      <c r="F59" s="217">
        <f aca="true" t="shared" si="1" ref="F59:F70">D59*E59</f>
        <v>2891.55</v>
      </c>
      <c r="G59" s="232"/>
      <c r="H59" s="219" t="s">
        <v>197</v>
      </c>
    </row>
    <row r="60" spans="1:8" s="145" customFormat="1" ht="12.75">
      <c r="A60" s="219" t="s">
        <v>56</v>
      </c>
      <c r="B60" s="229" t="s">
        <v>199</v>
      </c>
      <c r="C60" s="230" t="s">
        <v>50</v>
      </c>
      <c r="D60" s="231">
        <v>2</v>
      </c>
      <c r="E60" s="217">
        <v>11.68</v>
      </c>
      <c r="F60" s="217">
        <f t="shared" si="1"/>
        <v>23.36</v>
      </c>
      <c r="G60" s="232"/>
      <c r="H60" s="219" t="s">
        <v>198</v>
      </c>
    </row>
    <row r="61" spans="1:8" s="145" customFormat="1" ht="12.75">
      <c r="A61" s="219" t="s">
        <v>179</v>
      </c>
      <c r="B61" s="229" t="s">
        <v>200</v>
      </c>
      <c r="C61" s="230" t="s">
        <v>2</v>
      </c>
      <c r="D61" s="231">
        <v>6</v>
      </c>
      <c r="E61" s="217">
        <v>22.72</v>
      </c>
      <c r="F61" s="217">
        <f t="shared" si="1"/>
        <v>136.32</v>
      </c>
      <c r="G61" s="232"/>
      <c r="H61" s="219" t="s">
        <v>201</v>
      </c>
    </row>
    <row r="62" spans="1:8" s="145" customFormat="1" ht="12.75">
      <c r="A62" s="219" t="s">
        <v>180</v>
      </c>
      <c r="B62" s="229" t="s">
        <v>202</v>
      </c>
      <c r="C62" s="230" t="s">
        <v>50</v>
      </c>
      <c r="D62" s="231">
        <v>5</v>
      </c>
      <c r="E62" s="217">
        <v>11.26</v>
      </c>
      <c r="F62" s="217">
        <f t="shared" si="1"/>
        <v>56.3</v>
      </c>
      <c r="G62" s="232"/>
      <c r="H62" s="219" t="s">
        <v>203</v>
      </c>
    </row>
    <row r="63" spans="1:8" s="145" customFormat="1" ht="12.75">
      <c r="A63" s="219" t="s">
        <v>181</v>
      </c>
      <c r="B63" s="229" t="s">
        <v>204</v>
      </c>
      <c r="C63" s="230" t="s">
        <v>50</v>
      </c>
      <c r="D63" s="231">
        <v>1</v>
      </c>
      <c r="E63" s="217">
        <v>14.54</v>
      </c>
      <c r="F63" s="217">
        <f t="shared" si="1"/>
        <v>14.54</v>
      </c>
      <c r="G63" s="232"/>
      <c r="H63" s="219" t="s">
        <v>203</v>
      </c>
    </row>
    <row r="64" spans="1:9" s="145" customFormat="1" ht="25.5">
      <c r="A64" s="219" t="s">
        <v>183</v>
      </c>
      <c r="B64" s="229" t="s">
        <v>131</v>
      </c>
      <c r="C64" s="230" t="s">
        <v>2</v>
      </c>
      <c r="D64" s="231">
        <v>14</v>
      </c>
      <c r="E64" s="217">
        <v>52.88</v>
      </c>
      <c r="F64" s="217">
        <f t="shared" si="1"/>
        <v>740.32</v>
      </c>
      <c r="G64" s="232"/>
      <c r="H64" s="219" t="s">
        <v>132</v>
      </c>
      <c r="I64" s="152"/>
    </row>
    <row r="65" spans="1:9" s="143" customFormat="1" ht="25.5">
      <c r="A65" s="262" t="s">
        <v>182</v>
      </c>
      <c r="B65" s="263" t="s">
        <v>133</v>
      </c>
      <c r="C65" s="264" t="s">
        <v>2</v>
      </c>
      <c r="D65" s="265">
        <v>64</v>
      </c>
      <c r="E65" s="266">
        <v>106.84</v>
      </c>
      <c r="F65" s="267">
        <f t="shared" si="1"/>
        <v>6837.76</v>
      </c>
      <c r="G65" s="268"/>
      <c r="H65" s="269" t="s">
        <v>134</v>
      </c>
      <c r="I65" s="151"/>
    </row>
    <row r="66" spans="1:10" s="3" customFormat="1" ht="12.75">
      <c r="A66" s="77" t="s">
        <v>184</v>
      </c>
      <c r="B66" s="214" t="s">
        <v>185</v>
      </c>
      <c r="C66" s="230" t="s">
        <v>50</v>
      </c>
      <c r="D66" s="76">
        <v>2</v>
      </c>
      <c r="E66" s="107">
        <v>1372.86</v>
      </c>
      <c r="F66" s="103">
        <f t="shared" si="1"/>
        <v>2745.72</v>
      </c>
      <c r="G66" s="74"/>
      <c r="H66" s="72" t="s">
        <v>135</v>
      </c>
      <c r="I66" s="308"/>
      <c r="J66" s="4"/>
    </row>
    <row r="67" spans="1:9" s="3" customFormat="1" ht="12" customHeight="1">
      <c r="A67" s="77" t="s">
        <v>186</v>
      </c>
      <c r="B67" s="214" t="s">
        <v>187</v>
      </c>
      <c r="C67" s="230" t="s">
        <v>50</v>
      </c>
      <c r="D67" s="76">
        <v>1</v>
      </c>
      <c r="E67" s="107">
        <v>1950.03</v>
      </c>
      <c r="F67" s="103">
        <f t="shared" si="1"/>
        <v>1950.03</v>
      </c>
      <c r="G67" s="75"/>
      <c r="H67" s="72" t="s">
        <v>136</v>
      </c>
      <c r="I67" s="148"/>
    </row>
    <row r="68" spans="1:8" s="3" customFormat="1" ht="12" customHeight="1">
      <c r="A68" s="77" t="s">
        <v>188</v>
      </c>
      <c r="B68" s="233" t="s">
        <v>190</v>
      </c>
      <c r="C68" s="230" t="s">
        <v>50</v>
      </c>
      <c r="D68" s="76">
        <v>3</v>
      </c>
      <c r="E68" s="107">
        <v>836.36</v>
      </c>
      <c r="F68" s="103">
        <f t="shared" si="1"/>
        <v>2509.08</v>
      </c>
      <c r="G68" s="75"/>
      <c r="H68" s="72" t="s">
        <v>137</v>
      </c>
    </row>
    <row r="69" spans="1:8" s="3" customFormat="1" ht="12" customHeight="1">
      <c r="A69" s="77" t="s">
        <v>189</v>
      </c>
      <c r="B69" s="233" t="s">
        <v>192</v>
      </c>
      <c r="C69" s="230" t="s">
        <v>50</v>
      </c>
      <c r="D69" s="76">
        <v>1</v>
      </c>
      <c r="E69" s="107">
        <v>476.51</v>
      </c>
      <c r="F69" s="103">
        <f t="shared" si="1"/>
        <v>476.51</v>
      </c>
      <c r="G69" s="75"/>
      <c r="H69" s="72" t="s">
        <v>193</v>
      </c>
    </row>
    <row r="70" spans="1:8" s="3" customFormat="1" ht="12" customHeight="1">
      <c r="A70" s="215" t="s">
        <v>191</v>
      </c>
      <c r="B70" s="233" t="s">
        <v>195</v>
      </c>
      <c r="C70" s="230" t="s">
        <v>2</v>
      </c>
      <c r="D70" s="96">
        <v>44.94</v>
      </c>
      <c r="E70" s="217">
        <v>52.04</v>
      </c>
      <c r="F70" s="195">
        <f t="shared" si="1"/>
        <v>2338.6776</v>
      </c>
      <c r="G70" s="97"/>
      <c r="H70" s="191" t="s">
        <v>194</v>
      </c>
    </row>
    <row r="71" spans="1:8" s="3" customFormat="1" ht="12.75">
      <c r="A71" s="77"/>
      <c r="B71" s="73"/>
      <c r="C71" s="75"/>
      <c r="D71" s="76"/>
      <c r="E71" s="107"/>
      <c r="F71" s="103"/>
      <c r="G71" s="74"/>
      <c r="H71" s="5"/>
    </row>
    <row r="72" spans="1:8" s="3" customFormat="1" ht="12.75">
      <c r="A72" s="234" t="s">
        <v>205</v>
      </c>
      <c r="B72" s="185" t="s">
        <v>138</v>
      </c>
      <c r="C72" s="235"/>
      <c r="D72" s="221"/>
      <c r="E72" s="113"/>
      <c r="F72" s="236"/>
      <c r="G72" s="221">
        <f>SUM(F73:F77)</f>
        <v>15190.6988</v>
      </c>
      <c r="H72" s="5"/>
    </row>
    <row r="73" spans="1:9" s="3" customFormat="1" ht="12.75">
      <c r="A73" s="237" t="s">
        <v>206</v>
      </c>
      <c r="B73" s="238" t="s">
        <v>139</v>
      </c>
      <c r="C73" s="230" t="s">
        <v>1</v>
      </c>
      <c r="D73" s="231">
        <v>166.82</v>
      </c>
      <c r="E73" s="217">
        <v>14.42</v>
      </c>
      <c r="F73" s="217">
        <f>D73*E73</f>
        <v>2405.5443999999998</v>
      </c>
      <c r="G73" s="231"/>
      <c r="H73" s="219" t="s">
        <v>140</v>
      </c>
      <c r="I73" s="142"/>
    </row>
    <row r="74" spans="1:8" s="141" customFormat="1" ht="12.75">
      <c r="A74" s="237" t="s">
        <v>207</v>
      </c>
      <c r="B74" s="238" t="s">
        <v>211</v>
      </c>
      <c r="C74" s="230" t="s">
        <v>1</v>
      </c>
      <c r="D74" s="231">
        <v>144.18</v>
      </c>
      <c r="E74" s="217">
        <v>77.23</v>
      </c>
      <c r="F74" s="217">
        <f>D74*E74</f>
        <v>11135.021400000001</v>
      </c>
      <c r="G74" s="231"/>
      <c r="H74" s="219" t="s">
        <v>212</v>
      </c>
    </row>
    <row r="75" spans="1:9" s="3" customFormat="1" ht="25.5" customHeight="1">
      <c r="A75" s="237" t="s">
        <v>208</v>
      </c>
      <c r="B75" s="238" t="s">
        <v>213</v>
      </c>
      <c r="C75" s="230" t="s">
        <v>1</v>
      </c>
      <c r="D75" s="231">
        <v>22.64</v>
      </c>
      <c r="E75" s="217">
        <v>37.71</v>
      </c>
      <c r="F75" s="217">
        <f>D75*E75</f>
        <v>853.7544</v>
      </c>
      <c r="G75" s="231"/>
      <c r="H75" s="239" t="s">
        <v>225</v>
      </c>
      <c r="I75" s="150"/>
    </row>
    <row r="76" spans="1:9" s="3" customFormat="1" ht="12.75">
      <c r="A76" s="237" t="s">
        <v>209</v>
      </c>
      <c r="B76" s="238" t="s">
        <v>215</v>
      </c>
      <c r="C76" s="230" t="s">
        <v>2</v>
      </c>
      <c r="D76" s="231">
        <v>11.18</v>
      </c>
      <c r="E76" s="217">
        <v>12.07</v>
      </c>
      <c r="F76" s="217">
        <f>D76*E76</f>
        <v>134.9426</v>
      </c>
      <c r="G76" s="231"/>
      <c r="H76" s="219" t="s">
        <v>214</v>
      </c>
      <c r="I76" s="149"/>
    </row>
    <row r="77" spans="1:9" s="3" customFormat="1" ht="12.75">
      <c r="A77" s="237" t="s">
        <v>210</v>
      </c>
      <c r="B77" s="238" t="s">
        <v>216</v>
      </c>
      <c r="C77" s="230" t="s">
        <v>2</v>
      </c>
      <c r="D77" s="231">
        <v>27.4</v>
      </c>
      <c r="E77" s="217">
        <v>24.14</v>
      </c>
      <c r="F77" s="217">
        <f>D77*E77</f>
        <v>661.436</v>
      </c>
      <c r="G77" s="231"/>
      <c r="H77" s="219" t="s">
        <v>214</v>
      </c>
      <c r="I77" s="149"/>
    </row>
    <row r="78" spans="1:9" s="21" customFormat="1" ht="12.75">
      <c r="A78" s="5"/>
      <c r="B78" s="73"/>
      <c r="C78" s="75"/>
      <c r="D78" s="76"/>
      <c r="E78" s="107"/>
      <c r="F78" s="103"/>
      <c r="G78" s="76"/>
      <c r="H78" s="5"/>
      <c r="I78" s="3"/>
    </row>
    <row r="79" spans="1:8" s="3" customFormat="1" ht="12.75">
      <c r="A79" s="234" t="s">
        <v>48</v>
      </c>
      <c r="B79" s="185" t="s">
        <v>141</v>
      </c>
      <c r="C79" s="75"/>
      <c r="D79" s="76"/>
      <c r="E79" s="107"/>
      <c r="F79" s="103"/>
      <c r="G79" s="221">
        <f>SUM(F80:F85)</f>
        <v>64191.049300000006</v>
      </c>
      <c r="H79" s="5"/>
    </row>
    <row r="80" spans="1:8" s="3" customFormat="1" ht="12.75">
      <c r="A80" s="77" t="s">
        <v>49</v>
      </c>
      <c r="B80" s="73" t="s">
        <v>142</v>
      </c>
      <c r="C80" s="75" t="s">
        <v>1</v>
      </c>
      <c r="D80" s="76">
        <v>119.64</v>
      </c>
      <c r="E80" s="107">
        <v>9.46</v>
      </c>
      <c r="F80" s="103">
        <f aca="true" t="shared" si="2" ref="F80:F85">D80*E80</f>
        <v>1131.7944</v>
      </c>
      <c r="G80" s="76"/>
      <c r="H80" s="72" t="s">
        <v>143</v>
      </c>
    </row>
    <row r="81" spans="1:8" s="3" customFormat="1" ht="12.75">
      <c r="A81" s="77" t="s">
        <v>51</v>
      </c>
      <c r="B81" s="73" t="s">
        <v>144</v>
      </c>
      <c r="C81" s="75" t="s">
        <v>1</v>
      </c>
      <c r="D81" s="76">
        <v>1330.62</v>
      </c>
      <c r="E81" s="107">
        <v>1.76</v>
      </c>
      <c r="F81" s="103">
        <f t="shared" si="2"/>
        <v>2341.8912</v>
      </c>
      <c r="G81" s="76"/>
      <c r="H81" s="72" t="s">
        <v>145</v>
      </c>
    </row>
    <row r="82" spans="1:8" s="143" customFormat="1" ht="25.5" customHeight="1">
      <c r="A82" s="215" t="s">
        <v>52</v>
      </c>
      <c r="B82" s="192" t="s">
        <v>217</v>
      </c>
      <c r="C82" s="97" t="s">
        <v>1</v>
      </c>
      <c r="D82" s="96">
        <v>146.75</v>
      </c>
      <c r="E82" s="217">
        <v>23.38</v>
      </c>
      <c r="F82" s="195">
        <f t="shared" si="2"/>
        <v>3431.015</v>
      </c>
      <c r="G82" s="96"/>
      <c r="H82" s="191" t="s">
        <v>146</v>
      </c>
    </row>
    <row r="83" spans="1:8" s="3" customFormat="1" ht="12.75">
      <c r="A83" s="77" t="s">
        <v>218</v>
      </c>
      <c r="B83" s="73" t="s">
        <v>147</v>
      </c>
      <c r="C83" s="75" t="s">
        <v>1</v>
      </c>
      <c r="D83" s="76">
        <v>667.69</v>
      </c>
      <c r="E83" s="107">
        <v>24.84</v>
      </c>
      <c r="F83" s="103">
        <f t="shared" si="2"/>
        <v>16585.4196</v>
      </c>
      <c r="G83" s="76"/>
      <c r="H83" s="72" t="s">
        <v>224</v>
      </c>
    </row>
    <row r="84" spans="1:8" s="3" customFormat="1" ht="12.75">
      <c r="A84" s="77" t="s">
        <v>219</v>
      </c>
      <c r="B84" s="73" t="s">
        <v>148</v>
      </c>
      <c r="C84" s="75" t="s">
        <v>1</v>
      </c>
      <c r="D84" s="76">
        <v>663</v>
      </c>
      <c r="E84" s="107">
        <v>61.19</v>
      </c>
      <c r="F84" s="103">
        <f t="shared" si="2"/>
        <v>40568.97</v>
      </c>
      <c r="G84" s="76"/>
      <c r="H84" s="72" t="s">
        <v>149</v>
      </c>
    </row>
    <row r="85" spans="1:8" s="3" customFormat="1" ht="12.75">
      <c r="A85" s="77" t="s">
        <v>220</v>
      </c>
      <c r="B85" s="73" t="s">
        <v>150</v>
      </c>
      <c r="C85" s="75" t="s">
        <v>1</v>
      </c>
      <c r="D85" s="76">
        <v>8.53</v>
      </c>
      <c r="E85" s="107">
        <v>15.47</v>
      </c>
      <c r="F85" s="103">
        <f t="shared" si="2"/>
        <v>131.9591</v>
      </c>
      <c r="G85" s="76"/>
      <c r="H85" s="72" t="s">
        <v>151</v>
      </c>
    </row>
    <row r="86" spans="1:8" s="3" customFormat="1" ht="13.5" thickBot="1">
      <c r="A86" s="77"/>
      <c r="B86" s="73"/>
      <c r="C86" s="75"/>
      <c r="D86" s="76"/>
      <c r="E86" s="107"/>
      <c r="F86" s="103"/>
      <c r="G86" s="76"/>
      <c r="H86" s="72"/>
    </row>
    <row r="87" spans="1:9" s="3" customFormat="1" ht="16.5" thickBot="1">
      <c r="A87" s="240"/>
      <c r="B87" s="241" t="s">
        <v>161</v>
      </c>
      <c r="C87" s="242"/>
      <c r="D87" s="243"/>
      <c r="E87" s="140"/>
      <c r="F87" s="244"/>
      <c r="G87" s="245">
        <f>SUM(G13:G86)</f>
        <v>236451.0528</v>
      </c>
      <c r="H87" s="246"/>
      <c r="I87" s="153"/>
    </row>
    <row r="88" spans="1:9" s="3" customFormat="1" ht="15.75">
      <c r="A88" s="247"/>
      <c r="B88" s="98"/>
      <c r="C88" s="12"/>
      <c r="D88" s="15"/>
      <c r="E88" s="248"/>
      <c r="F88" s="249"/>
      <c r="G88" s="250"/>
      <c r="H88" s="4"/>
      <c r="I88" s="99"/>
    </row>
    <row r="89" spans="1:7" s="3" customFormat="1" ht="7.5" customHeight="1" thickBot="1">
      <c r="A89" s="247"/>
      <c r="B89" s="11"/>
      <c r="C89" s="12"/>
      <c r="D89" s="15" t="s">
        <v>5</v>
      </c>
      <c r="E89" s="17"/>
      <c r="F89" s="15" t="s">
        <v>5</v>
      </c>
      <c r="G89" s="17" t="s">
        <v>5</v>
      </c>
    </row>
    <row r="90" spans="1:9" s="3" customFormat="1" ht="12.75">
      <c r="A90" s="81"/>
      <c r="B90" s="82"/>
      <c r="C90" s="83"/>
      <c r="D90" s="84"/>
      <c r="E90" s="85"/>
      <c r="F90" s="86"/>
      <c r="G90" s="87"/>
      <c r="H90" s="88"/>
      <c r="I90" s="99"/>
    </row>
    <row r="91" spans="1:8" s="3" customFormat="1" ht="12.75">
      <c r="A91" s="89"/>
      <c r="B91" s="11"/>
      <c r="C91" s="12"/>
      <c r="D91" s="13"/>
      <c r="E91" s="14"/>
      <c r="F91" s="15"/>
      <c r="G91" s="17"/>
      <c r="H91" s="90"/>
    </row>
    <row r="92" spans="1:8" s="3" customFormat="1" ht="6.75" customHeight="1">
      <c r="A92" s="89"/>
      <c r="B92" s="11"/>
      <c r="C92" s="12"/>
      <c r="D92" s="13"/>
      <c r="E92" s="14"/>
      <c r="F92" s="15"/>
      <c r="G92" s="17"/>
      <c r="H92" s="90"/>
    </row>
    <row r="93" spans="1:8" s="3" customFormat="1" ht="12.75">
      <c r="A93" s="91"/>
      <c r="B93" s="4"/>
      <c r="C93" s="12"/>
      <c r="D93" s="13"/>
      <c r="E93" s="4"/>
      <c r="F93" s="15"/>
      <c r="G93" s="17"/>
      <c r="H93" s="90"/>
    </row>
    <row r="94" spans="1:8" s="3" customFormat="1" ht="12.75">
      <c r="A94" s="91"/>
      <c r="B94" s="16" t="s">
        <v>53</v>
      </c>
      <c r="C94" s="12"/>
      <c r="D94" s="13"/>
      <c r="E94" s="14" t="s">
        <v>54</v>
      </c>
      <c r="F94" s="15"/>
      <c r="G94" s="17"/>
      <c r="H94" s="90"/>
    </row>
    <row r="95" spans="1:8" s="3" customFormat="1" ht="15">
      <c r="A95" s="91"/>
      <c r="B95" s="251" t="s">
        <v>80</v>
      </c>
      <c r="C95" s="255"/>
      <c r="D95" s="256"/>
      <c r="E95" s="251" t="s">
        <v>18</v>
      </c>
      <c r="F95" s="257"/>
      <c r="G95" s="17"/>
      <c r="H95" s="90"/>
    </row>
    <row r="96" spans="1:8" s="3" customFormat="1" ht="18.75" thickBot="1">
      <c r="A96" s="92"/>
      <c r="B96" s="258" t="s">
        <v>67</v>
      </c>
      <c r="C96" s="259"/>
      <c r="D96" s="260"/>
      <c r="E96" s="259" t="s">
        <v>231</v>
      </c>
      <c r="F96" s="261"/>
      <c r="G96" s="10"/>
      <c r="H96" s="93"/>
    </row>
    <row r="97" spans="1:12" s="3" customFormat="1" ht="12.75">
      <c r="A97" s="16"/>
      <c r="B97" s="158"/>
      <c r="C97" s="155"/>
      <c r="D97" s="156"/>
      <c r="E97" s="154"/>
      <c r="F97" s="157"/>
      <c r="G97" s="17"/>
      <c r="H97" s="4"/>
      <c r="I97" s="4"/>
      <c r="J97" s="4"/>
      <c r="K97" s="4"/>
      <c r="L97" s="4"/>
    </row>
    <row r="98" spans="1:12" s="3" customFormat="1" ht="12.75">
      <c r="A98" s="16"/>
      <c r="B98" s="11"/>
      <c r="C98" s="12"/>
      <c r="D98" s="13"/>
      <c r="E98" s="16"/>
      <c r="F98" s="15"/>
      <c r="G98" s="17"/>
      <c r="H98" s="4"/>
      <c r="I98" s="4"/>
      <c r="J98" s="4"/>
      <c r="K98" s="4"/>
      <c r="L98" s="4"/>
    </row>
    <row r="99" spans="2:3" s="3" customFormat="1" ht="12.75">
      <c r="B99" s="4"/>
      <c r="C99" s="4"/>
    </row>
    <row r="100" spans="2:3" s="3" customFormat="1" ht="12.75">
      <c r="B100" s="4"/>
      <c r="C100" s="4"/>
    </row>
    <row r="101" spans="1:8" ht="12.75">
      <c r="A101" s="94"/>
      <c r="B101" s="95"/>
      <c r="C101" s="95"/>
      <c r="D101" s="94"/>
      <c r="E101" s="94"/>
      <c r="F101" s="94"/>
      <c r="G101" s="94"/>
      <c r="H101" s="94"/>
    </row>
    <row r="102" spans="1:8" ht="12.75">
      <c r="A102" s="94"/>
      <c r="B102" s="95"/>
      <c r="C102" s="95"/>
      <c r="D102" s="94"/>
      <c r="E102" s="94"/>
      <c r="F102" s="94"/>
      <c r="G102" s="94"/>
      <c r="H102" s="94"/>
    </row>
    <row r="103" spans="1:8" ht="12.75">
      <c r="A103" s="94"/>
      <c r="B103" s="95"/>
      <c r="C103" s="95"/>
      <c r="D103" s="94"/>
      <c r="E103" s="94"/>
      <c r="F103" s="94"/>
      <c r="G103" s="94"/>
      <c r="H103" s="94"/>
    </row>
    <row r="104" spans="2:12" s="18" customFormat="1" ht="12.75">
      <c r="B104" s="19"/>
      <c r="C104" s="19"/>
      <c r="H104" s="20"/>
      <c r="I104" s="20"/>
      <c r="J104" s="20"/>
      <c r="K104" s="20"/>
      <c r="L104" s="20"/>
    </row>
    <row r="105" spans="2:12" s="18" customFormat="1" ht="12.75">
      <c r="B105" s="19"/>
      <c r="C105" s="19"/>
      <c r="H105" s="20"/>
      <c r="I105" s="20"/>
      <c r="J105" s="20"/>
      <c r="K105" s="20"/>
      <c r="L105" s="20"/>
    </row>
    <row r="106" spans="2:12" s="18" customFormat="1" ht="12.75">
      <c r="B106" s="19"/>
      <c r="C106" s="19"/>
      <c r="H106" s="20"/>
      <c r="I106" s="20"/>
      <c r="J106" s="20"/>
      <c r="K106" s="20"/>
      <c r="L106" s="20"/>
    </row>
    <row r="107" spans="2:12" s="18" customFormat="1" ht="12.75">
      <c r="B107" s="19"/>
      <c r="C107" s="19"/>
      <c r="H107" s="20"/>
      <c r="I107" s="20"/>
      <c r="J107" s="20"/>
      <c r="K107" s="20"/>
      <c r="L107" s="20"/>
    </row>
    <row r="108" spans="2:12" s="18" customFormat="1" ht="12.75">
      <c r="B108" s="19"/>
      <c r="C108" s="19"/>
      <c r="H108" s="20"/>
      <c r="I108" s="20"/>
      <c r="J108" s="20"/>
      <c r="K108" s="20"/>
      <c r="L108" s="20"/>
    </row>
    <row r="109" spans="2:12" s="18" customFormat="1" ht="12.75">
      <c r="B109" s="19"/>
      <c r="C109" s="19"/>
      <c r="H109" s="20"/>
      <c r="I109" s="20"/>
      <c r="J109" s="20"/>
      <c r="K109" s="20"/>
      <c r="L109" s="20"/>
    </row>
    <row r="110" spans="2:12" s="18" customFormat="1" ht="12.75">
      <c r="B110" s="19"/>
      <c r="C110" s="19"/>
      <c r="H110" s="20"/>
      <c r="I110" s="20"/>
      <c r="J110" s="20"/>
      <c r="K110" s="20"/>
      <c r="L110" s="20"/>
    </row>
    <row r="111" spans="2:12" s="18" customFormat="1" ht="12.75">
      <c r="B111" s="19"/>
      <c r="C111" s="19"/>
      <c r="H111" s="20"/>
      <c r="I111" s="20"/>
      <c r="J111" s="20"/>
      <c r="K111" s="20"/>
      <c r="L111" s="20"/>
    </row>
    <row r="112" spans="2:12" s="18" customFormat="1" ht="12.75">
      <c r="B112" s="19"/>
      <c r="C112" s="19"/>
      <c r="H112" s="20"/>
      <c r="I112" s="20"/>
      <c r="J112" s="20"/>
      <c r="K112" s="20"/>
      <c r="L112" s="20"/>
    </row>
    <row r="113" spans="2:12" s="18" customFormat="1" ht="12.75">
      <c r="B113" s="19"/>
      <c r="C113" s="19"/>
      <c r="H113" s="20"/>
      <c r="I113" s="20"/>
      <c r="J113" s="20"/>
      <c r="K113" s="20"/>
      <c r="L113" s="20"/>
    </row>
    <row r="114" spans="2:12" s="18" customFormat="1" ht="12.75">
      <c r="B114" s="19"/>
      <c r="C114" s="19"/>
      <c r="H114" s="20"/>
      <c r="I114" s="20"/>
      <c r="J114" s="20"/>
      <c r="K114" s="20"/>
      <c r="L114" s="20"/>
    </row>
    <row r="115" spans="2:12" s="18" customFormat="1" ht="12.75">
      <c r="B115" s="19"/>
      <c r="C115" s="19"/>
      <c r="H115" s="20"/>
      <c r="I115" s="20"/>
      <c r="J115" s="20"/>
      <c r="K115" s="20"/>
      <c r="L115" s="20"/>
    </row>
    <row r="116" spans="2:12" s="18" customFormat="1" ht="12.75">
      <c r="B116" s="19"/>
      <c r="C116" s="19"/>
      <c r="H116" s="20"/>
      <c r="I116" s="20"/>
      <c r="J116" s="20"/>
      <c r="K116" s="20"/>
      <c r="L116" s="20"/>
    </row>
    <row r="117" spans="2:12" s="18" customFormat="1" ht="12.75">
      <c r="B117" s="19"/>
      <c r="C117" s="19"/>
      <c r="H117" s="20"/>
      <c r="I117" s="20"/>
      <c r="J117" s="20"/>
      <c r="K117" s="20"/>
      <c r="L117" s="20"/>
    </row>
    <row r="118" spans="2:12" s="18" customFormat="1" ht="12.75">
      <c r="B118" s="19"/>
      <c r="C118" s="19"/>
      <c r="H118" s="20"/>
      <c r="I118" s="20"/>
      <c r="J118" s="20"/>
      <c r="K118" s="20"/>
      <c r="L118" s="20"/>
    </row>
    <row r="119" spans="2:12" s="18" customFormat="1" ht="12.75">
      <c r="B119" s="19"/>
      <c r="C119" s="19"/>
      <c r="H119" s="20"/>
      <c r="I119" s="20"/>
      <c r="J119" s="20"/>
      <c r="K119" s="20"/>
      <c r="L119" s="20"/>
    </row>
    <row r="120" spans="2:12" s="18" customFormat="1" ht="12.75">
      <c r="B120" s="19"/>
      <c r="C120" s="19"/>
      <c r="H120" s="20"/>
      <c r="I120" s="20"/>
      <c r="J120" s="20"/>
      <c r="K120" s="20"/>
      <c r="L120" s="20"/>
    </row>
    <row r="121" spans="2:12" s="18" customFormat="1" ht="12.75">
      <c r="B121" s="19"/>
      <c r="C121" s="19"/>
      <c r="H121" s="20"/>
      <c r="I121" s="20"/>
      <c r="J121" s="20"/>
      <c r="K121" s="20"/>
      <c r="L121" s="20"/>
    </row>
    <row r="122" spans="2:12" s="18" customFormat="1" ht="12.75">
      <c r="B122" s="19"/>
      <c r="C122" s="19"/>
      <c r="H122" s="20"/>
      <c r="I122" s="20"/>
      <c r="J122" s="20"/>
      <c r="K122" s="20"/>
      <c r="L122" s="20"/>
    </row>
    <row r="123" spans="2:12" s="18" customFormat="1" ht="12.75">
      <c r="B123" s="19"/>
      <c r="C123" s="19"/>
      <c r="H123" s="20"/>
      <c r="I123" s="20"/>
      <c r="J123" s="20"/>
      <c r="K123" s="20"/>
      <c r="L123" s="20"/>
    </row>
    <row r="124" spans="2:12" s="18" customFormat="1" ht="12.75">
      <c r="B124" s="19"/>
      <c r="C124" s="19"/>
      <c r="H124" s="20"/>
      <c r="I124" s="20"/>
      <c r="J124" s="20"/>
      <c r="K124" s="20"/>
      <c r="L124" s="20"/>
    </row>
    <row r="125" spans="2:12" s="18" customFormat="1" ht="12.75">
      <c r="B125" s="19"/>
      <c r="C125" s="19"/>
      <c r="H125" s="20"/>
      <c r="I125" s="20"/>
      <c r="J125" s="20"/>
      <c r="K125" s="20"/>
      <c r="L125" s="20"/>
    </row>
    <row r="126" spans="2:12" s="18" customFormat="1" ht="12.75">
      <c r="B126" s="19"/>
      <c r="C126" s="19"/>
      <c r="H126" s="20"/>
      <c r="I126" s="20"/>
      <c r="J126" s="20"/>
      <c r="K126" s="20"/>
      <c r="L126" s="20"/>
    </row>
    <row r="127" spans="2:12" s="18" customFormat="1" ht="12.75">
      <c r="B127" s="19"/>
      <c r="C127" s="19"/>
      <c r="H127" s="20"/>
      <c r="I127" s="20"/>
      <c r="J127" s="20"/>
      <c r="K127" s="20"/>
      <c r="L127" s="20"/>
    </row>
    <row r="128" spans="2:12" s="18" customFormat="1" ht="12.75">
      <c r="B128" s="19"/>
      <c r="C128" s="19"/>
      <c r="H128" s="20"/>
      <c r="I128" s="20"/>
      <c r="J128" s="20"/>
      <c r="K128" s="20"/>
      <c r="L128" s="20"/>
    </row>
    <row r="129" spans="2:12" s="18" customFormat="1" ht="12.75">
      <c r="B129" s="19"/>
      <c r="C129" s="19"/>
      <c r="H129" s="20"/>
      <c r="I129" s="20"/>
      <c r="J129" s="20"/>
      <c r="K129" s="20"/>
      <c r="L129" s="20"/>
    </row>
    <row r="130" spans="2:12" s="18" customFormat="1" ht="12.75">
      <c r="B130" s="19"/>
      <c r="C130" s="19"/>
      <c r="H130" s="20"/>
      <c r="I130" s="20"/>
      <c r="J130" s="20"/>
      <c r="K130" s="20"/>
      <c r="L130" s="20"/>
    </row>
    <row r="131" spans="2:12" s="18" customFormat="1" ht="12.75">
      <c r="B131" s="19"/>
      <c r="C131" s="19"/>
      <c r="H131" s="20"/>
      <c r="I131" s="20"/>
      <c r="J131" s="20"/>
      <c r="K131" s="20"/>
      <c r="L131" s="20"/>
    </row>
    <row r="132" spans="2:12" s="18" customFormat="1" ht="12.75">
      <c r="B132" s="19"/>
      <c r="C132" s="19"/>
      <c r="H132" s="20"/>
      <c r="I132" s="20"/>
      <c r="J132" s="20"/>
      <c r="K132" s="20"/>
      <c r="L132" s="20"/>
    </row>
    <row r="133" spans="2:12" s="18" customFormat="1" ht="12.75">
      <c r="B133" s="19"/>
      <c r="C133" s="19"/>
      <c r="H133" s="20"/>
      <c r="I133" s="20"/>
      <c r="J133" s="20"/>
      <c r="K133" s="20"/>
      <c r="L133" s="20"/>
    </row>
    <row r="134" spans="2:12" s="18" customFormat="1" ht="12.75">
      <c r="B134" s="19"/>
      <c r="C134" s="19"/>
      <c r="H134" s="20"/>
      <c r="I134" s="20"/>
      <c r="J134" s="20"/>
      <c r="K134" s="20"/>
      <c r="L134" s="20"/>
    </row>
    <row r="135" spans="2:12" s="18" customFormat="1" ht="12.75">
      <c r="B135" s="19"/>
      <c r="C135" s="19"/>
      <c r="H135" s="20"/>
      <c r="I135" s="20"/>
      <c r="J135" s="20"/>
      <c r="K135" s="20"/>
      <c r="L135" s="20"/>
    </row>
    <row r="136" spans="2:12" s="18" customFormat="1" ht="12.75">
      <c r="B136" s="19"/>
      <c r="C136" s="19"/>
      <c r="H136" s="20"/>
      <c r="I136" s="20"/>
      <c r="J136" s="20"/>
      <c r="K136" s="20"/>
      <c r="L136" s="20"/>
    </row>
    <row r="137" spans="2:12" s="18" customFormat="1" ht="12.75">
      <c r="B137" s="19"/>
      <c r="C137" s="19"/>
      <c r="H137" s="20"/>
      <c r="I137" s="20"/>
      <c r="J137" s="20"/>
      <c r="K137" s="20"/>
      <c r="L137" s="20"/>
    </row>
    <row r="138" spans="2:12" s="18" customFormat="1" ht="12.75">
      <c r="B138" s="19"/>
      <c r="C138" s="19"/>
      <c r="H138" s="20"/>
      <c r="I138" s="20"/>
      <c r="J138" s="20"/>
      <c r="K138" s="20"/>
      <c r="L138" s="20"/>
    </row>
    <row r="139" spans="2:12" s="18" customFormat="1" ht="12.75">
      <c r="B139" s="19"/>
      <c r="C139" s="19"/>
      <c r="H139" s="20"/>
      <c r="I139" s="20"/>
      <c r="J139" s="20"/>
      <c r="K139" s="20"/>
      <c r="L139" s="20"/>
    </row>
    <row r="140" spans="2:12" s="18" customFormat="1" ht="12.75">
      <c r="B140" s="19"/>
      <c r="C140" s="19"/>
      <c r="H140" s="20"/>
      <c r="I140" s="20"/>
      <c r="J140" s="20"/>
      <c r="K140" s="20"/>
      <c r="L140" s="20"/>
    </row>
    <row r="141" spans="2:12" s="18" customFormat="1" ht="12.75">
      <c r="B141" s="19"/>
      <c r="C141" s="19"/>
      <c r="H141" s="20"/>
      <c r="I141" s="20"/>
      <c r="J141" s="20"/>
      <c r="K141" s="20"/>
      <c r="L141" s="20"/>
    </row>
    <row r="142" spans="2:12" s="18" customFormat="1" ht="12.75">
      <c r="B142" s="19"/>
      <c r="C142" s="19"/>
      <c r="H142" s="20"/>
      <c r="I142" s="20"/>
      <c r="J142" s="20"/>
      <c r="K142" s="20"/>
      <c r="L142" s="20"/>
    </row>
    <row r="143" spans="2:12" s="18" customFormat="1" ht="12.75">
      <c r="B143" s="19"/>
      <c r="C143" s="19"/>
      <c r="H143" s="20"/>
      <c r="I143" s="20"/>
      <c r="J143" s="20"/>
      <c r="K143" s="20"/>
      <c r="L143" s="20"/>
    </row>
    <row r="144" spans="2:12" s="18" customFormat="1" ht="12.75">
      <c r="B144" s="19"/>
      <c r="C144" s="19"/>
      <c r="H144" s="20"/>
      <c r="I144" s="20"/>
      <c r="J144" s="20"/>
      <c r="K144" s="20"/>
      <c r="L144" s="20"/>
    </row>
    <row r="145" spans="2:12" s="18" customFormat="1" ht="12.75">
      <c r="B145" s="19"/>
      <c r="C145" s="19"/>
      <c r="H145" s="20"/>
      <c r="I145" s="20"/>
      <c r="J145" s="20"/>
      <c r="K145" s="20"/>
      <c r="L145" s="20"/>
    </row>
    <row r="146" spans="2:12" s="18" customFormat="1" ht="12.75">
      <c r="B146" s="19"/>
      <c r="C146" s="19"/>
      <c r="H146" s="20"/>
      <c r="I146" s="20"/>
      <c r="J146" s="20"/>
      <c r="K146" s="20"/>
      <c r="L146" s="20"/>
    </row>
    <row r="147" spans="2:12" s="18" customFormat="1" ht="12.75">
      <c r="B147" s="19"/>
      <c r="C147" s="19"/>
      <c r="H147" s="20"/>
      <c r="I147" s="20"/>
      <c r="J147" s="20"/>
      <c r="K147" s="20"/>
      <c r="L147" s="20"/>
    </row>
    <row r="148" spans="2:12" s="18" customFormat="1" ht="12.75">
      <c r="B148" s="19"/>
      <c r="C148" s="19"/>
      <c r="H148" s="20"/>
      <c r="I148" s="20"/>
      <c r="J148" s="20"/>
      <c r="K148" s="20"/>
      <c r="L148" s="20"/>
    </row>
    <row r="149" spans="2:12" s="18" customFormat="1" ht="12.75">
      <c r="B149" s="19"/>
      <c r="C149" s="19"/>
      <c r="H149" s="20"/>
      <c r="I149" s="20"/>
      <c r="J149" s="20"/>
      <c r="K149" s="20"/>
      <c r="L149" s="20"/>
    </row>
    <row r="150" spans="2:12" s="18" customFormat="1" ht="12.75">
      <c r="B150" s="19"/>
      <c r="C150" s="19"/>
      <c r="H150" s="20"/>
      <c r="I150" s="20"/>
      <c r="J150" s="20"/>
      <c r="K150" s="20"/>
      <c r="L150" s="20"/>
    </row>
    <row r="151" spans="2:12" s="18" customFormat="1" ht="12.75">
      <c r="B151" s="19"/>
      <c r="C151" s="19"/>
      <c r="H151" s="20"/>
      <c r="I151" s="20"/>
      <c r="J151" s="20"/>
      <c r="K151" s="20"/>
      <c r="L151" s="20"/>
    </row>
    <row r="152" spans="2:12" s="18" customFormat="1" ht="12.75">
      <c r="B152" s="19"/>
      <c r="C152" s="19"/>
      <c r="H152" s="20"/>
      <c r="I152" s="20"/>
      <c r="J152" s="20"/>
      <c r="K152" s="20"/>
      <c r="L152" s="20"/>
    </row>
    <row r="153" spans="2:12" s="18" customFormat="1" ht="12.75">
      <c r="B153" s="19"/>
      <c r="C153" s="19"/>
      <c r="H153" s="20"/>
      <c r="I153" s="20"/>
      <c r="J153" s="20"/>
      <c r="K153" s="20"/>
      <c r="L153" s="20"/>
    </row>
    <row r="154" spans="2:12" s="18" customFormat="1" ht="12.75">
      <c r="B154" s="19"/>
      <c r="C154" s="19"/>
      <c r="H154" s="20"/>
      <c r="I154" s="20"/>
      <c r="J154" s="20"/>
      <c r="K154" s="20"/>
      <c r="L154" s="20"/>
    </row>
    <row r="155" spans="2:12" s="18" customFormat="1" ht="12.75">
      <c r="B155" s="19"/>
      <c r="C155" s="19"/>
      <c r="H155" s="20"/>
      <c r="I155" s="20"/>
      <c r="J155" s="20"/>
      <c r="K155" s="20"/>
      <c r="L155" s="20"/>
    </row>
    <row r="156" spans="2:12" s="18" customFormat="1" ht="12.75">
      <c r="B156" s="19"/>
      <c r="C156" s="19"/>
      <c r="H156" s="20"/>
      <c r="I156" s="20"/>
      <c r="J156" s="20"/>
      <c r="K156" s="20"/>
      <c r="L156" s="20"/>
    </row>
    <row r="157" spans="2:12" s="18" customFormat="1" ht="12.75">
      <c r="B157" s="19"/>
      <c r="C157" s="19"/>
      <c r="H157" s="20"/>
      <c r="I157" s="20"/>
      <c r="J157" s="20"/>
      <c r="K157" s="20"/>
      <c r="L157" s="20"/>
    </row>
    <row r="158" spans="2:12" s="18" customFormat="1" ht="12.75">
      <c r="B158" s="19"/>
      <c r="C158" s="19"/>
      <c r="H158" s="20"/>
      <c r="I158" s="20"/>
      <c r="J158" s="20"/>
      <c r="K158" s="20"/>
      <c r="L158" s="20"/>
    </row>
    <row r="159" spans="2:12" s="18" customFormat="1" ht="12.75">
      <c r="B159" s="19"/>
      <c r="C159" s="19"/>
      <c r="H159" s="20"/>
      <c r="I159" s="20"/>
      <c r="J159" s="20"/>
      <c r="K159" s="20"/>
      <c r="L159" s="20"/>
    </row>
    <row r="160" spans="2:12" s="18" customFormat="1" ht="12.75">
      <c r="B160" s="19"/>
      <c r="C160" s="19"/>
      <c r="H160" s="20"/>
      <c r="I160" s="20"/>
      <c r="J160" s="20"/>
      <c r="K160" s="20"/>
      <c r="L160" s="20"/>
    </row>
    <row r="161" spans="2:12" s="18" customFormat="1" ht="12.75">
      <c r="B161" s="19"/>
      <c r="C161" s="19"/>
      <c r="H161" s="20"/>
      <c r="I161" s="20"/>
      <c r="J161" s="20"/>
      <c r="K161" s="20"/>
      <c r="L161" s="20"/>
    </row>
    <row r="162" spans="2:12" s="18" customFormat="1" ht="12.75">
      <c r="B162" s="19"/>
      <c r="C162" s="19"/>
      <c r="H162" s="20"/>
      <c r="I162" s="20"/>
      <c r="J162" s="20"/>
      <c r="K162" s="20"/>
      <c r="L162" s="20"/>
    </row>
    <row r="163" spans="2:12" s="18" customFormat="1" ht="12.75">
      <c r="B163" s="19"/>
      <c r="C163" s="19"/>
      <c r="H163" s="20"/>
      <c r="I163" s="20"/>
      <c r="J163" s="20"/>
      <c r="K163" s="20"/>
      <c r="L163" s="20"/>
    </row>
    <row r="164" spans="2:12" s="18" customFormat="1" ht="12.75">
      <c r="B164" s="19"/>
      <c r="C164" s="19"/>
      <c r="H164" s="20"/>
      <c r="I164" s="20"/>
      <c r="J164" s="20"/>
      <c r="K164" s="20"/>
      <c r="L164" s="20"/>
    </row>
    <row r="165" spans="2:12" s="18" customFormat="1" ht="12.75">
      <c r="B165" s="19"/>
      <c r="C165" s="19"/>
      <c r="H165" s="20"/>
      <c r="I165" s="20"/>
      <c r="J165" s="20"/>
      <c r="K165" s="20"/>
      <c r="L165" s="20"/>
    </row>
    <row r="166" spans="2:12" s="18" customFormat="1" ht="12.75">
      <c r="B166" s="19"/>
      <c r="C166" s="19"/>
      <c r="H166" s="20"/>
      <c r="I166" s="20"/>
      <c r="J166" s="20"/>
      <c r="K166" s="20"/>
      <c r="L166" s="20"/>
    </row>
    <row r="167" spans="2:12" s="18" customFormat="1" ht="12.75">
      <c r="B167" s="19"/>
      <c r="C167" s="19"/>
      <c r="H167" s="20"/>
      <c r="I167" s="20"/>
      <c r="J167" s="20"/>
      <c r="K167" s="20"/>
      <c r="L167" s="20"/>
    </row>
    <row r="168" spans="2:12" s="18" customFormat="1" ht="12.75">
      <c r="B168" s="19"/>
      <c r="C168" s="19"/>
      <c r="H168" s="20"/>
      <c r="I168" s="20"/>
      <c r="J168" s="20"/>
      <c r="K168" s="20"/>
      <c r="L168" s="20"/>
    </row>
    <row r="169" spans="2:12" s="18" customFormat="1" ht="12.75">
      <c r="B169" s="19"/>
      <c r="C169" s="19"/>
      <c r="H169" s="20"/>
      <c r="I169" s="20"/>
      <c r="J169" s="20"/>
      <c r="K169" s="20"/>
      <c r="L169" s="20"/>
    </row>
    <row r="170" spans="2:12" s="18" customFormat="1" ht="12.75">
      <c r="B170" s="19"/>
      <c r="C170" s="19"/>
      <c r="H170" s="20"/>
      <c r="I170" s="20"/>
      <c r="J170" s="20"/>
      <c r="K170" s="20"/>
      <c r="L170" s="20"/>
    </row>
    <row r="171" spans="2:12" s="18" customFormat="1" ht="12.75">
      <c r="B171" s="19"/>
      <c r="C171" s="19"/>
      <c r="H171" s="20"/>
      <c r="I171" s="20"/>
      <c r="J171" s="20"/>
      <c r="K171" s="20"/>
      <c r="L171" s="20"/>
    </row>
    <row r="172" spans="2:12" s="18" customFormat="1" ht="12.75">
      <c r="B172" s="19"/>
      <c r="C172" s="19"/>
      <c r="H172" s="20"/>
      <c r="I172" s="20"/>
      <c r="J172" s="20"/>
      <c r="K172" s="20"/>
      <c r="L172" s="20"/>
    </row>
    <row r="173" spans="2:12" s="18" customFormat="1" ht="12.75">
      <c r="B173" s="19"/>
      <c r="C173" s="19"/>
      <c r="H173" s="20"/>
      <c r="I173" s="20"/>
      <c r="J173" s="20"/>
      <c r="K173" s="20"/>
      <c r="L173" s="20"/>
    </row>
    <row r="174" spans="2:12" s="18" customFormat="1" ht="12.75">
      <c r="B174" s="19"/>
      <c r="C174" s="19"/>
      <c r="H174" s="20"/>
      <c r="I174" s="20"/>
      <c r="J174" s="20"/>
      <c r="K174" s="20"/>
      <c r="L174" s="20"/>
    </row>
    <row r="175" spans="2:12" s="18" customFormat="1" ht="12.75">
      <c r="B175" s="19"/>
      <c r="C175" s="19"/>
      <c r="H175" s="20"/>
      <c r="I175" s="20"/>
      <c r="J175" s="20"/>
      <c r="K175" s="20"/>
      <c r="L175" s="20"/>
    </row>
    <row r="176" spans="2:12" s="18" customFormat="1" ht="12.75">
      <c r="B176" s="19"/>
      <c r="C176" s="19"/>
      <c r="H176" s="20"/>
      <c r="I176" s="20"/>
      <c r="J176" s="20"/>
      <c r="K176" s="20"/>
      <c r="L176" s="20"/>
    </row>
    <row r="177" spans="2:12" s="18" customFormat="1" ht="12.75">
      <c r="B177" s="19"/>
      <c r="C177" s="19"/>
      <c r="H177" s="20"/>
      <c r="I177" s="20"/>
      <c r="J177" s="20"/>
      <c r="K177" s="20"/>
      <c r="L177" s="20"/>
    </row>
    <row r="178" spans="2:12" s="18" customFormat="1" ht="12.75">
      <c r="B178" s="19"/>
      <c r="C178" s="19"/>
      <c r="H178" s="20"/>
      <c r="I178" s="20"/>
      <c r="J178" s="20"/>
      <c r="K178" s="20"/>
      <c r="L178" s="20"/>
    </row>
    <row r="179" spans="2:12" s="18" customFormat="1" ht="12.75">
      <c r="B179" s="19"/>
      <c r="C179" s="19"/>
      <c r="H179" s="20"/>
      <c r="I179" s="20"/>
      <c r="J179" s="20"/>
      <c r="K179" s="20"/>
      <c r="L179" s="20"/>
    </row>
    <row r="180" spans="2:12" s="18" customFormat="1" ht="12.75">
      <c r="B180" s="19"/>
      <c r="C180" s="19"/>
      <c r="H180" s="20"/>
      <c r="I180" s="20"/>
      <c r="J180" s="20"/>
      <c r="K180" s="20"/>
      <c r="L180" s="20"/>
    </row>
    <row r="181" spans="2:12" s="18" customFormat="1" ht="12.75">
      <c r="B181" s="19"/>
      <c r="C181" s="19"/>
      <c r="H181" s="20"/>
      <c r="I181" s="20"/>
      <c r="J181" s="20"/>
      <c r="K181" s="20"/>
      <c r="L181" s="20"/>
    </row>
    <row r="182" spans="2:12" s="18" customFormat="1" ht="12.75">
      <c r="B182" s="19"/>
      <c r="C182" s="19"/>
      <c r="H182" s="20"/>
      <c r="I182" s="20"/>
      <c r="J182" s="20"/>
      <c r="K182" s="20"/>
      <c r="L182" s="20"/>
    </row>
    <row r="183" spans="2:12" s="18" customFormat="1" ht="12.75">
      <c r="B183" s="19"/>
      <c r="C183" s="19"/>
      <c r="H183" s="20"/>
      <c r="I183" s="20"/>
      <c r="J183" s="20"/>
      <c r="K183" s="20"/>
      <c r="L183" s="20"/>
    </row>
    <row r="184" spans="2:12" s="18" customFormat="1" ht="12.75">
      <c r="B184" s="19"/>
      <c r="C184" s="19"/>
      <c r="H184" s="20"/>
      <c r="I184" s="20"/>
      <c r="J184" s="20"/>
      <c r="K184" s="20"/>
      <c r="L184" s="20"/>
    </row>
    <row r="185" spans="2:12" s="18" customFormat="1" ht="12.75">
      <c r="B185" s="19"/>
      <c r="C185" s="19"/>
      <c r="H185" s="20"/>
      <c r="I185" s="20"/>
      <c r="J185" s="20"/>
      <c r="K185" s="20"/>
      <c r="L185" s="20"/>
    </row>
    <row r="186" spans="2:12" s="18" customFormat="1" ht="12.75">
      <c r="B186" s="19"/>
      <c r="C186" s="19"/>
      <c r="H186" s="20"/>
      <c r="I186" s="20"/>
      <c r="J186" s="20"/>
      <c r="K186" s="20"/>
      <c r="L186" s="20"/>
    </row>
    <row r="187" spans="2:12" s="18" customFormat="1" ht="12.75">
      <c r="B187" s="19"/>
      <c r="C187" s="19"/>
      <c r="H187" s="20"/>
      <c r="I187" s="20"/>
      <c r="J187" s="20"/>
      <c r="K187" s="20"/>
      <c r="L187" s="20"/>
    </row>
    <row r="188" spans="2:12" s="18" customFormat="1" ht="12.75">
      <c r="B188" s="19"/>
      <c r="C188" s="19"/>
      <c r="H188" s="20"/>
      <c r="I188" s="20"/>
      <c r="J188" s="20"/>
      <c r="K188" s="20"/>
      <c r="L188" s="20"/>
    </row>
    <row r="189" spans="2:12" s="18" customFormat="1" ht="12.75">
      <c r="B189" s="19"/>
      <c r="C189" s="19"/>
      <c r="H189" s="20"/>
      <c r="I189" s="20"/>
      <c r="J189" s="20"/>
      <c r="K189" s="20"/>
      <c r="L189" s="20"/>
    </row>
    <row r="190" spans="2:12" s="18" customFormat="1" ht="12.75">
      <c r="B190" s="19"/>
      <c r="C190" s="19"/>
      <c r="H190" s="20"/>
      <c r="I190" s="20"/>
      <c r="J190" s="20"/>
      <c r="K190" s="20"/>
      <c r="L190" s="20"/>
    </row>
    <row r="191" spans="2:12" s="18" customFormat="1" ht="12.75">
      <c r="B191" s="19"/>
      <c r="C191" s="19"/>
      <c r="H191" s="20"/>
      <c r="I191" s="20"/>
      <c r="J191" s="20"/>
      <c r="K191" s="20"/>
      <c r="L191" s="20"/>
    </row>
    <row r="192" spans="2:12" s="18" customFormat="1" ht="12.75">
      <c r="B192" s="19"/>
      <c r="C192" s="19"/>
      <c r="H192" s="20"/>
      <c r="I192" s="20"/>
      <c r="J192" s="20"/>
      <c r="K192" s="20"/>
      <c r="L192" s="20"/>
    </row>
    <row r="193" spans="2:12" s="18" customFormat="1" ht="12.75">
      <c r="B193" s="19"/>
      <c r="C193" s="19"/>
      <c r="H193" s="20"/>
      <c r="I193" s="20"/>
      <c r="J193" s="20"/>
      <c r="K193" s="20"/>
      <c r="L193" s="20"/>
    </row>
    <row r="194" spans="2:12" s="18" customFormat="1" ht="12.75">
      <c r="B194" s="19"/>
      <c r="C194" s="19"/>
      <c r="H194" s="20"/>
      <c r="I194" s="20"/>
      <c r="J194" s="20"/>
      <c r="K194" s="20"/>
      <c r="L194" s="20"/>
    </row>
    <row r="195" spans="2:12" s="18" customFormat="1" ht="12.75">
      <c r="B195" s="19"/>
      <c r="C195" s="19"/>
      <c r="H195" s="20"/>
      <c r="I195" s="20"/>
      <c r="J195" s="20"/>
      <c r="K195" s="20"/>
      <c r="L195" s="20"/>
    </row>
    <row r="196" spans="2:12" s="18" customFormat="1" ht="12.75">
      <c r="B196" s="19"/>
      <c r="C196" s="19"/>
      <c r="H196" s="20"/>
      <c r="I196" s="20"/>
      <c r="J196" s="20"/>
      <c r="K196" s="20"/>
      <c r="L196" s="20"/>
    </row>
    <row r="197" spans="2:12" s="18" customFormat="1" ht="12.75">
      <c r="B197" s="19"/>
      <c r="C197" s="19"/>
      <c r="H197" s="20"/>
      <c r="I197" s="20"/>
      <c r="J197" s="20"/>
      <c r="K197" s="20"/>
      <c r="L197" s="20"/>
    </row>
    <row r="198" spans="2:12" s="18" customFormat="1" ht="12.75">
      <c r="B198" s="19"/>
      <c r="C198" s="19"/>
      <c r="H198" s="20"/>
      <c r="I198" s="20"/>
      <c r="J198" s="20"/>
      <c r="K198" s="20"/>
      <c r="L198" s="20"/>
    </row>
    <row r="199" spans="2:12" s="18" customFormat="1" ht="12.75">
      <c r="B199" s="19"/>
      <c r="C199" s="19"/>
      <c r="H199" s="20"/>
      <c r="I199" s="20"/>
      <c r="J199" s="20"/>
      <c r="K199" s="20"/>
      <c r="L199" s="20"/>
    </row>
    <row r="200" spans="2:12" s="18" customFormat="1" ht="12.75">
      <c r="B200" s="19"/>
      <c r="C200" s="19"/>
      <c r="H200" s="20"/>
      <c r="I200" s="20"/>
      <c r="J200" s="20"/>
      <c r="K200" s="20"/>
      <c r="L200" s="20"/>
    </row>
    <row r="201" spans="2:12" s="18" customFormat="1" ht="12.75">
      <c r="B201" s="19"/>
      <c r="C201" s="19"/>
      <c r="H201" s="20"/>
      <c r="I201" s="20"/>
      <c r="J201" s="20"/>
      <c r="K201" s="20"/>
      <c r="L201" s="20"/>
    </row>
    <row r="202" spans="2:12" s="18" customFormat="1" ht="12.75">
      <c r="B202" s="19"/>
      <c r="C202" s="19"/>
      <c r="H202" s="20"/>
      <c r="I202" s="20"/>
      <c r="J202" s="20"/>
      <c r="K202" s="20"/>
      <c r="L202" s="20"/>
    </row>
    <row r="203" spans="2:12" s="18" customFormat="1" ht="12.75">
      <c r="B203" s="19"/>
      <c r="C203" s="19"/>
      <c r="H203" s="20"/>
      <c r="I203" s="20"/>
      <c r="J203" s="20"/>
      <c r="K203" s="20"/>
      <c r="L203" s="20"/>
    </row>
    <row r="204" spans="2:12" s="18" customFormat="1" ht="12.75">
      <c r="B204" s="19"/>
      <c r="C204" s="19"/>
      <c r="H204" s="20"/>
      <c r="I204" s="20"/>
      <c r="J204" s="20"/>
      <c r="K204" s="20"/>
      <c r="L204" s="20"/>
    </row>
    <row r="205" spans="2:12" s="18" customFormat="1" ht="12.75">
      <c r="B205" s="19"/>
      <c r="C205" s="19"/>
      <c r="H205" s="20"/>
      <c r="I205" s="20"/>
      <c r="J205" s="20"/>
      <c r="K205" s="20"/>
      <c r="L205" s="20"/>
    </row>
    <row r="206" spans="2:12" s="18" customFormat="1" ht="12.75">
      <c r="B206" s="19"/>
      <c r="C206" s="19"/>
      <c r="H206" s="20"/>
      <c r="I206" s="20"/>
      <c r="J206" s="20"/>
      <c r="K206" s="20"/>
      <c r="L206" s="20"/>
    </row>
    <row r="207" spans="2:12" s="18" customFormat="1" ht="12.75">
      <c r="B207" s="19"/>
      <c r="C207" s="19"/>
      <c r="H207" s="20"/>
      <c r="I207" s="20"/>
      <c r="J207" s="20"/>
      <c r="K207" s="20"/>
      <c r="L207" s="20"/>
    </row>
    <row r="208" spans="2:12" s="18" customFormat="1" ht="12.75">
      <c r="B208" s="19"/>
      <c r="C208" s="19"/>
      <c r="H208" s="20"/>
      <c r="I208" s="20"/>
      <c r="J208" s="20"/>
      <c r="K208" s="20"/>
      <c r="L208" s="20"/>
    </row>
    <row r="209" spans="2:12" s="18" customFormat="1" ht="12.75">
      <c r="B209" s="19"/>
      <c r="C209" s="19"/>
      <c r="H209" s="20"/>
      <c r="I209" s="20"/>
      <c r="J209" s="20"/>
      <c r="K209" s="20"/>
      <c r="L209" s="20"/>
    </row>
    <row r="210" spans="2:12" s="18" customFormat="1" ht="12.75">
      <c r="B210" s="19"/>
      <c r="C210" s="19"/>
      <c r="H210" s="20"/>
      <c r="I210" s="20"/>
      <c r="J210" s="20"/>
      <c r="K210" s="20"/>
      <c r="L210" s="20"/>
    </row>
    <row r="211" spans="2:12" s="18" customFormat="1" ht="12.75">
      <c r="B211" s="19"/>
      <c r="C211" s="19"/>
      <c r="H211" s="20"/>
      <c r="I211" s="20"/>
      <c r="J211" s="20"/>
      <c r="K211" s="20"/>
      <c r="L211" s="20"/>
    </row>
    <row r="212" spans="2:12" s="18" customFormat="1" ht="12.75">
      <c r="B212" s="19"/>
      <c r="C212" s="19"/>
      <c r="H212" s="20"/>
      <c r="I212" s="20"/>
      <c r="J212" s="20"/>
      <c r="K212" s="20"/>
      <c r="L212" s="20"/>
    </row>
    <row r="213" spans="2:12" s="18" customFormat="1" ht="12.75">
      <c r="B213" s="19"/>
      <c r="C213" s="19"/>
      <c r="H213" s="20"/>
      <c r="I213" s="20"/>
      <c r="J213" s="20"/>
      <c r="K213" s="20"/>
      <c r="L213" s="20"/>
    </row>
    <row r="214" spans="2:12" s="18" customFormat="1" ht="12.75">
      <c r="B214" s="19"/>
      <c r="C214" s="19"/>
      <c r="H214" s="20"/>
      <c r="I214" s="20"/>
      <c r="J214" s="20"/>
      <c r="K214" s="20"/>
      <c r="L214" s="20"/>
    </row>
    <row r="215" spans="2:12" s="18" customFormat="1" ht="12.75">
      <c r="B215" s="19"/>
      <c r="C215" s="19"/>
      <c r="H215" s="20"/>
      <c r="I215" s="20"/>
      <c r="J215" s="20"/>
      <c r="K215" s="20"/>
      <c r="L215" s="20"/>
    </row>
    <row r="216" spans="2:12" s="18" customFormat="1" ht="12.75">
      <c r="B216" s="19"/>
      <c r="C216" s="19"/>
      <c r="H216" s="20"/>
      <c r="I216" s="20"/>
      <c r="J216" s="20"/>
      <c r="K216" s="20"/>
      <c r="L216" s="20"/>
    </row>
    <row r="217" spans="2:12" s="18" customFormat="1" ht="12.75">
      <c r="B217" s="19"/>
      <c r="C217" s="19"/>
      <c r="H217" s="20"/>
      <c r="I217" s="20"/>
      <c r="J217" s="20"/>
      <c r="K217" s="20"/>
      <c r="L217" s="20"/>
    </row>
    <row r="218" spans="2:12" s="18" customFormat="1" ht="12.75">
      <c r="B218" s="19"/>
      <c r="C218" s="19"/>
      <c r="H218" s="20"/>
      <c r="I218" s="20"/>
      <c r="J218" s="20"/>
      <c r="K218" s="20"/>
      <c r="L218" s="20"/>
    </row>
    <row r="219" spans="2:12" s="18" customFormat="1" ht="12.75">
      <c r="B219" s="19"/>
      <c r="C219" s="19"/>
      <c r="H219" s="20"/>
      <c r="I219" s="20"/>
      <c r="J219" s="20"/>
      <c r="K219" s="20"/>
      <c r="L219" s="20"/>
    </row>
    <row r="220" spans="2:12" s="18" customFormat="1" ht="12.75">
      <c r="B220" s="19"/>
      <c r="C220" s="19"/>
      <c r="H220" s="20"/>
      <c r="I220" s="20"/>
      <c r="J220" s="20"/>
      <c r="K220" s="20"/>
      <c r="L220" s="20"/>
    </row>
    <row r="221" spans="2:12" s="18" customFormat="1" ht="12.75">
      <c r="B221" s="19"/>
      <c r="C221" s="19"/>
      <c r="H221" s="20"/>
      <c r="I221" s="20"/>
      <c r="J221" s="20"/>
      <c r="K221" s="20"/>
      <c r="L221" s="20"/>
    </row>
    <row r="222" spans="2:12" s="18" customFormat="1" ht="12.75">
      <c r="B222" s="19"/>
      <c r="C222" s="19"/>
      <c r="H222" s="20"/>
      <c r="I222" s="20"/>
      <c r="J222" s="20"/>
      <c r="K222" s="20"/>
      <c r="L222" s="20"/>
    </row>
    <row r="223" spans="2:12" s="18" customFormat="1" ht="12.75">
      <c r="B223" s="19"/>
      <c r="C223" s="19"/>
      <c r="H223" s="20"/>
      <c r="I223" s="20"/>
      <c r="J223" s="20"/>
      <c r="K223" s="20"/>
      <c r="L223" s="20"/>
    </row>
    <row r="224" spans="2:12" s="18" customFormat="1" ht="12.75">
      <c r="B224" s="19"/>
      <c r="C224" s="19"/>
      <c r="H224" s="20"/>
      <c r="I224" s="20"/>
      <c r="J224" s="20"/>
      <c r="K224" s="20"/>
      <c r="L224" s="20"/>
    </row>
    <row r="225" spans="2:12" s="18" customFormat="1" ht="12.75">
      <c r="B225" s="19"/>
      <c r="C225" s="19"/>
      <c r="H225" s="20"/>
      <c r="I225" s="20"/>
      <c r="J225" s="20"/>
      <c r="K225" s="20"/>
      <c r="L225" s="20"/>
    </row>
    <row r="226" spans="2:12" s="18" customFormat="1" ht="12.75">
      <c r="B226" s="19"/>
      <c r="C226" s="19"/>
      <c r="H226" s="20"/>
      <c r="I226" s="20"/>
      <c r="J226" s="20"/>
      <c r="K226" s="20"/>
      <c r="L226" s="20"/>
    </row>
    <row r="227" spans="2:12" s="18" customFormat="1" ht="12.75">
      <c r="B227" s="19"/>
      <c r="C227" s="19"/>
      <c r="H227" s="20"/>
      <c r="I227" s="20"/>
      <c r="J227" s="20"/>
      <c r="K227" s="20"/>
      <c r="L227" s="20"/>
    </row>
    <row r="228" spans="2:12" s="18" customFormat="1" ht="12.75">
      <c r="B228" s="19"/>
      <c r="C228" s="19"/>
      <c r="H228" s="20"/>
      <c r="I228" s="20"/>
      <c r="J228" s="20"/>
      <c r="K228" s="20"/>
      <c r="L228" s="20"/>
    </row>
    <row r="229" spans="2:12" s="18" customFormat="1" ht="12.75">
      <c r="B229" s="19"/>
      <c r="C229" s="19"/>
      <c r="H229" s="20"/>
      <c r="I229" s="20"/>
      <c r="J229" s="20"/>
      <c r="K229" s="20"/>
      <c r="L229" s="20"/>
    </row>
    <row r="230" spans="2:12" s="18" customFormat="1" ht="12.75">
      <c r="B230" s="19"/>
      <c r="C230" s="19"/>
      <c r="H230" s="20"/>
      <c r="I230" s="20"/>
      <c r="J230" s="20"/>
      <c r="K230" s="20"/>
      <c r="L230" s="20"/>
    </row>
    <row r="231" spans="2:12" s="18" customFormat="1" ht="12.75">
      <c r="B231" s="19"/>
      <c r="C231" s="19"/>
      <c r="H231" s="20"/>
      <c r="I231" s="20"/>
      <c r="J231" s="20"/>
      <c r="K231" s="20"/>
      <c r="L231" s="20"/>
    </row>
    <row r="232" spans="2:12" s="18" customFormat="1" ht="12.75">
      <c r="B232" s="19"/>
      <c r="C232" s="19"/>
      <c r="H232" s="20"/>
      <c r="I232" s="20"/>
      <c r="J232" s="20"/>
      <c r="K232" s="20"/>
      <c r="L232" s="20"/>
    </row>
    <row r="233" spans="2:12" s="18" customFormat="1" ht="12.75">
      <c r="B233" s="19"/>
      <c r="C233" s="19"/>
      <c r="H233" s="20"/>
      <c r="I233" s="20"/>
      <c r="J233" s="20"/>
      <c r="K233" s="20"/>
      <c r="L233" s="20"/>
    </row>
    <row r="234" spans="2:12" s="18" customFormat="1" ht="12.75">
      <c r="B234" s="19"/>
      <c r="C234" s="19"/>
      <c r="H234" s="20"/>
      <c r="I234" s="20"/>
      <c r="J234" s="20"/>
      <c r="K234" s="20"/>
      <c r="L234" s="20"/>
    </row>
    <row r="235" spans="2:12" s="18" customFormat="1" ht="12.75">
      <c r="B235" s="19"/>
      <c r="C235" s="19"/>
      <c r="H235" s="20"/>
      <c r="I235" s="20"/>
      <c r="J235" s="20"/>
      <c r="K235" s="20"/>
      <c r="L235" s="20"/>
    </row>
    <row r="236" spans="2:12" s="18" customFormat="1" ht="12.75">
      <c r="B236" s="19"/>
      <c r="C236" s="19"/>
      <c r="H236" s="20"/>
      <c r="I236" s="20"/>
      <c r="J236" s="20"/>
      <c r="K236" s="20"/>
      <c r="L236" s="20"/>
    </row>
    <row r="237" spans="2:12" s="18" customFormat="1" ht="12.75">
      <c r="B237" s="19"/>
      <c r="C237" s="19"/>
      <c r="H237" s="20"/>
      <c r="I237" s="20"/>
      <c r="J237" s="20"/>
      <c r="K237" s="20"/>
      <c r="L237" s="20"/>
    </row>
    <row r="238" spans="2:12" s="18" customFormat="1" ht="12.75">
      <c r="B238" s="19"/>
      <c r="C238" s="19"/>
      <c r="H238" s="20"/>
      <c r="I238" s="20"/>
      <c r="J238" s="20"/>
      <c r="K238" s="20"/>
      <c r="L238" s="20"/>
    </row>
    <row r="239" spans="2:12" s="18" customFormat="1" ht="12.75">
      <c r="B239" s="19"/>
      <c r="C239" s="19"/>
      <c r="H239" s="20"/>
      <c r="I239" s="20"/>
      <c r="J239" s="20"/>
      <c r="K239" s="20"/>
      <c r="L239" s="20"/>
    </row>
    <row r="240" spans="2:12" s="18" customFormat="1" ht="12.75">
      <c r="B240" s="19"/>
      <c r="C240" s="19"/>
      <c r="H240" s="20"/>
      <c r="I240" s="20"/>
      <c r="J240" s="20"/>
      <c r="K240" s="20"/>
      <c r="L240" s="20"/>
    </row>
    <row r="241" spans="2:12" s="18" customFormat="1" ht="12.75">
      <c r="B241" s="19"/>
      <c r="C241" s="19"/>
      <c r="H241" s="20"/>
      <c r="I241" s="20"/>
      <c r="J241" s="20"/>
      <c r="K241" s="20"/>
      <c r="L241" s="20"/>
    </row>
    <row r="242" spans="2:12" s="18" customFormat="1" ht="12.75">
      <c r="B242" s="19"/>
      <c r="C242" s="19"/>
      <c r="H242" s="20"/>
      <c r="I242" s="20"/>
      <c r="J242" s="20"/>
      <c r="K242" s="20"/>
      <c r="L242" s="20"/>
    </row>
    <row r="243" spans="2:12" s="18" customFormat="1" ht="12.75">
      <c r="B243" s="19"/>
      <c r="C243" s="19"/>
      <c r="H243" s="20"/>
      <c r="I243" s="20"/>
      <c r="J243" s="20"/>
      <c r="K243" s="20"/>
      <c r="L243" s="20"/>
    </row>
    <row r="244" spans="2:12" s="18" customFormat="1" ht="12.75">
      <c r="B244" s="19"/>
      <c r="C244" s="19"/>
      <c r="H244" s="20"/>
      <c r="I244" s="20"/>
      <c r="J244" s="20"/>
      <c r="K244" s="20"/>
      <c r="L244" s="20"/>
    </row>
    <row r="245" spans="2:12" s="18" customFormat="1" ht="12.75">
      <c r="B245" s="19"/>
      <c r="C245" s="19"/>
      <c r="H245" s="20"/>
      <c r="I245" s="20"/>
      <c r="J245" s="20"/>
      <c r="K245" s="20"/>
      <c r="L245" s="20"/>
    </row>
    <row r="246" spans="2:12" s="18" customFormat="1" ht="12.75">
      <c r="B246" s="19"/>
      <c r="C246" s="19"/>
      <c r="H246" s="20"/>
      <c r="I246" s="20"/>
      <c r="J246" s="20"/>
      <c r="K246" s="20"/>
      <c r="L246" s="20"/>
    </row>
    <row r="247" spans="2:12" s="18" customFormat="1" ht="12.75">
      <c r="B247" s="19"/>
      <c r="C247" s="19"/>
      <c r="H247" s="20"/>
      <c r="I247" s="20"/>
      <c r="J247" s="20"/>
      <c r="K247" s="20"/>
      <c r="L247" s="20"/>
    </row>
    <row r="248" spans="2:12" s="18" customFormat="1" ht="12.75">
      <c r="B248" s="19"/>
      <c r="C248" s="19"/>
      <c r="H248" s="20"/>
      <c r="I248" s="20"/>
      <c r="J248" s="20"/>
      <c r="K248" s="20"/>
      <c r="L248" s="20"/>
    </row>
    <row r="249" spans="2:12" s="18" customFormat="1" ht="12.75">
      <c r="B249" s="19"/>
      <c r="C249" s="19"/>
      <c r="H249" s="20"/>
      <c r="I249" s="20"/>
      <c r="J249" s="20"/>
      <c r="K249" s="20"/>
      <c r="L249" s="20"/>
    </row>
    <row r="250" spans="2:12" s="18" customFormat="1" ht="12.75">
      <c r="B250" s="19"/>
      <c r="C250" s="19"/>
      <c r="H250" s="20"/>
      <c r="I250" s="20"/>
      <c r="J250" s="20"/>
      <c r="K250" s="20"/>
      <c r="L250" s="20"/>
    </row>
    <row r="251" spans="2:12" s="18" customFormat="1" ht="12.75">
      <c r="B251" s="19"/>
      <c r="C251" s="19"/>
      <c r="H251" s="20"/>
      <c r="I251" s="20"/>
      <c r="J251" s="20"/>
      <c r="K251" s="20"/>
      <c r="L251" s="20"/>
    </row>
    <row r="252" spans="2:12" s="18" customFormat="1" ht="12.75">
      <c r="B252" s="19"/>
      <c r="C252" s="19"/>
      <c r="H252" s="20"/>
      <c r="I252" s="20"/>
      <c r="J252" s="20"/>
      <c r="K252" s="20"/>
      <c r="L252" s="20"/>
    </row>
    <row r="253" spans="2:12" s="18" customFormat="1" ht="12.75">
      <c r="B253" s="19"/>
      <c r="C253" s="19"/>
      <c r="H253" s="20"/>
      <c r="I253" s="20"/>
      <c r="J253" s="20"/>
      <c r="K253" s="20"/>
      <c r="L253" s="20"/>
    </row>
    <row r="254" spans="2:12" s="18" customFormat="1" ht="12.75">
      <c r="B254" s="19"/>
      <c r="C254" s="19"/>
      <c r="H254" s="20"/>
      <c r="I254" s="20"/>
      <c r="J254" s="20"/>
      <c r="K254" s="20"/>
      <c r="L254" s="20"/>
    </row>
    <row r="255" spans="2:12" s="18" customFormat="1" ht="12.75">
      <c r="B255" s="19"/>
      <c r="C255" s="19"/>
      <c r="H255" s="20"/>
      <c r="I255" s="20"/>
      <c r="J255" s="20"/>
      <c r="K255" s="20"/>
      <c r="L255" s="20"/>
    </row>
    <row r="256" spans="2:12" s="18" customFormat="1" ht="12.75">
      <c r="B256" s="19"/>
      <c r="C256" s="19"/>
      <c r="H256" s="20"/>
      <c r="I256" s="20"/>
      <c r="J256" s="20"/>
      <c r="K256" s="20"/>
      <c r="L256" s="20"/>
    </row>
    <row r="257" spans="2:12" s="18" customFormat="1" ht="12.75">
      <c r="B257" s="19"/>
      <c r="C257" s="19"/>
      <c r="H257" s="20"/>
      <c r="I257" s="20"/>
      <c r="J257" s="20"/>
      <c r="K257" s="20"/>
      <c r="L257" s="20"/>
    </row>
    <row r="258" spans="2:12" s="18" customFormat="1" ht="12.75">
      <c r="B258" s="19"/>
      <c r="C258" s="19"/>
      <c r="H258" s="20"/>
      <c r="I258" s="20"/>
      <c r="J258" s="20"/>
      <c r="K258" s="20"/>
      <c r="L258" s="20"/>
    </row>
    <row r="259" spans="2:12" s="18" customFormat="1" ht="12.75">
      <c r="B259" s="19"/>
      <c r="C259" s="19"/>
      <c r="H259" s="20"/>
      <c r="I259" s="20"/>
      <c r="J259" s="20"/>
      <c r="K259" s="20"/>
      <c r="L259" s="20"/>
    </row>
    <row r="260" spans="2:12" s="18" customFormat="1" ht="12.75">
      <c r="B260" s="19"/>
      <c r="C260" s="19"/>
      <c r="H260" s="20"/>
      <c r="I260" s="20"/>
      <c r="J260" s="20"/>
      <c r="K260" s="20"/>
      <c r="L260" s="20"/>
    </row>
    <row r="261" spans="2:12" s="18" customFormat="1" ht="12.75">
      <c r="B261" s="19"/>
      <c r="C261" s="19"/>
      <c r="H261" s="20"/>
      <c r="I261" s="20"/>
      <c r="J261" s="20"/>
      <c r="K261" s="20"/>
      <c r="L261" s="20"/>
    </row>
    <row r="262" spans="2:12" s="18" customFormat="1" ht="12.75">
      <c r="B262" s="19"/>
      <c r="C262" s="19"/>
      <c r="H262" s="20"/>
      <c r="I262" s="20"/>
      <c r="J262" s="20"/>
      <c r="K262" s="20"/>
      <c r="L262" s="20"/>
    </row>
    <row r="263" spans="2:12" s="18" customFormat="1" ht="12.75">
      <c r="B263" s="19"/>
      <c r="C263" s="19"/>
      <c r="H263" s="20"/>
      <c r="I263" s="20"/>
      <c r="J263" s="20"/>
      <c r="K263" s="20"/>
      <c r="L263" s="20"/>
    </row>
    <row r="264" spans="2:12" s="18" customFormat="1" ht="12.75">
      <c r="B264" s="19"/>
      <c r="C264" s="19"/>
      <c r="H264" s="20"/>
      <c r="I264" s="20"/>
      <c r="J264" s="20"/>
      <c r="K264" s="20"/>
      <c r="L264" s="20"/>
    </row>
    <row r="265" spans="2:12" s="18" customFormat="1" ht="12.75">
      <c r="B265" s="19"/>
      <c r="C265" s="19"/>
      <c r="H265" s="20"/>
      <c r="I265" s="20"/>
      <c r="J265" s="20"/>
      <c r="K265" s="20"/>
      <c r="L265" s="20"/>
    </row>
    <row r="266" spans="2:12" s="18" customFormat="1" ht="12.75">
      <c r="B266" s="19"/>
      <c r="C266" s="19"/>
      <c r="H266" s="20"/>
      <c r="I266" s="20"/>
      <c r="J266" s="20"/>
      <c r="K266" s="20"/>
      <c r="L266" s="20"/>
    </row>
    <row r="267" spans="2:12" s="18" customFormat="1" ht="12.75">
      <c r="B267" s="19"/>
      <c r="C267" s="19"/>
      <c r="H267" s="20"/>
      <c r="I267" s="20"/>
      <c r="J267" s="20"/>
      <c r="K267" s="20"/>
      <c r="L267" s="20"/>
    </row>
    <row r="268" spans="2:12" s="18" customFormat="1" ht="12.75">
      <c r="B268" s="19"/>
      <c r="C268" s="19"/>
      <c r="H268" s="20"/>
      <c r="I268" s="20"/>
      <c r="J268" s="20"/>
      <c r="K268" s="20"/>
      <c r="L268" s="20"/>
    </row>
    <row r="269" spans="2:12" s="18" customFormat="1" ht="12.75">
      <c r="B269" s="19"/>
      <c r="C269" s="19"/>
      <c r="H269" s="20"/>
      <c r="I269" s="20"/>
      <c r="J269" s="20"/>
      <c r="K269" s="20"/>
      <c r="L269" s="20"/>
    </row>
    <row r="270" spans="2:12" s="18" customFormat="1" ht="12.75">
      <c r="B270" s="19"/>
      <c r="C270" s="19"/>
      <c r="H270" s="20"/>
      <c r="I270" s="20"/>
      <c r="J270" s="20"/>
      <c r="K270" s="20"/>
      <c r="L270" s="20"/>
    </row>
    <row r="271" spans="2:12" s="18" customFormat="1" ht="12.75">
      <c r="B271" s="19"/>
      <c r="C271" s="19"/>
      <c r="H271" s="20"/>
      <c r="I271" s="20"/>
      <c r="J271" s="20"/>
      <c r="K271" s="20"/>
      <c r="L271" s="20"/>
    </row>
    <row r="272" spans="2:12" s="18" customFormat="1" ht="12.75">
      <c r="B272" s="19"/>
      <c r="C272" s="19"/>
      <c r="H272" s="20"/>
      <c r="I272" s="20"/>
      <c r="J272" s="20"/>
      <c r="K272" s="20"/>
      <c r="L272" s="20"/>
    </row>
    <row r="273" spans="2:12" s="18" customFormat="1" ht="12.75">
      <c r="B273" s="19"/>
      <c r="C273" s="19"/>
      <c r="H273" s="20"/>
      <c r="I273" s="20"/>
      <c r="J273" s="20"/>
      <c r="K273" s="20"/>
      <c r="L273" s="20"/>
    </row>
    <row r="274" spans="2:12" s="18" customFormat="1" ht="12.75">
      <c r="B274" s="19"/>
      <c r="C274" s="19"/>
      <c r="H274" s="20"/>
      <c r="I274" s="20"/>
      <c r="J274" s="20"/>
      <c r="K274" s="20"/>
      <c r="L274" s="20"/>
    </row>
    <row r="275" spans="2:12" s="18" customFormat="1" ht="12.75">
      <c r="B275" s="19"/>
      <c r="C275" s="19"/>
      <c r="H275" s="20"/>
      <c r="I275" s="20"/>
      <c r="J275" s="20"/>
      <c r="K275" s="20"/>
      <c r="L275" s="20"/>
    </row>
    <row r="276" spans="2:12" s="18" customFormat="1" ht="12.75">
      <c r="B276" s="19"/>
      <c r="C276" s="19"/>
      <c r="H276" s="20"/>
      <c r="I276" s="20"/>
      <c r="J276" s="20"/>
      <c r="K276" s="20"/>
      <c r="L276" s="20"/>
    </row>
    <row r="277" spans="2:12" s="18" customFormat="1" ht="12.75">
      <c r="B277" s="19"/>
      <c r="C277" s="19"/>
      <c r="H277" s="20"/>
      <c r="I277" s="20"/>
      <c r="J277" s="20"/>
      <c r="K277" s="20"/>
      <c r="L277" s="20"/>
    </row>
    <row r="278" spans="2:12" s="18" customFormat="1" ht="12.75">
      <c r="B278" s="19"/>
      <c r="C278" s="19"/>
      <c r="H278" s="20"/>
      <c r="I278" s="20"/>
      <c r="J278" s="20"/>
      <c r="K278" s="20"/>
      <c r="L278" s="20"/>
    </row>
    <row r="279" spans="2:12" s="18" customFormat="1" ht="12.75">
      <c r="B279" s="19"/>
      <c r="C279" s="19"/>
      <c r="H279" s="20"/>
      <c r="I279" s="20"/>
      <c r="J279" s="20"/>
      <c r="K279" s="20"/>
      <c r="L279" s="20"/>
    </row>
    <row r="280" spans="2:12" s="18" customFormat="1" ht="12.75">
      <c r="B280" s="19"/>
      <c r="C280" s="19"/>
      <c r="H280" s="20"/>
      <c r="I280" s="20"/>
      <c r="J280" s="20"/>
      <c r="K280" s="20"/>
      <c r="L280" s="20"/>
    </row>
    <row r="281" spans="2:12" s="18" customFormat="1" ht="12.75">
      <c r="B281" s="19"/>
      <c r="C281" s="19"/>
      <c r="H281" s="20"/>
      <c r="I281" s="20"/>
      <c r="J281" s="20"/>
      <c r="K281" s="20"/>
      <c r="L281" s="20"/>
    </row>
    <row r="282" spans="2:12" s="18" customFormat="1" ht="12.75">
      <c r="B282" s="19"/>
      <c r="C282" s="19"/>
      <c r="H282" s="20"/>
      <c r="I282" s="20"/>
      <c r="J282" s="20"/>
      <c r="K282" s="20"/>
      <c r="L282" s="20"/>
    </row>
    <row r="283" spans="2:12" s="18" customFormat="1" ht="12.75">
      <c r="B283" s="19"/>
      <c r="C283" s="19"/>
      <c r="H283" s="20"/>
      <c r="I283" s="20"/>
      <c r="J283" s="20"/>
      <c r="K283" s="20"/>
      <c r="L283" s="20"/>
    </row>
    <row r="284" spans="2:12" s="18" customFormat="1" ht="12.75">
      <c r="B284" s="19"/>
      <c r="C284" s="19"/>
      <c r="H284" s="20"/>
      <c r="I284" s="20"/>
      <c r="J284" s="20"/>
      <c r="K284" s="20"/>
      <c r="L284" s="20"/>
    </row>
    <row r="285" spans="2:12" s="18" customFormat="1" ht="12.75">
      <c r="B285" s="19"/>
      <c r="C285" s="19"/>
      <c r="H285" s="20"/>
      <c r="I285" s="20"/>
      <c r="J285" s="20"/>
      <c r="K285" s="20"/>
      <c r="L285" s="20"/>
    </row>
    <row r="286" spans="2:12" s="18" customFormat="1" ht="12.75">
      <c r="B286" s="19"/>
      <c r="C286" s="19"/>
      <c r="H286" s="20"/>
      <c r="I286" s="20"/>
      <c r="J286" s="20"/>
      <c r="K286" s="20"/>
      <c r="L286" s="20"/>
    </row>
    <row r="287" spans="2:12" s="18" customFormat="1" ht="12.75">
      <c r="B287" s="19"/>
      <c r="C287" s="19"/>
      <c r="H287" s="20"/>
      <c r="I287" s="20"/>
      <c r="J287" s="20"/>
      <c r="K287" s="20"/>
      <c r="L287" s="20"/>
    </row>
    <row r="288" spans="2:12" s="18" customFormat="1" ht="12.75">
      <c r="B288" s="19"/>
      <c r="C288" s="19"/>
      <c r="H288" s="20"/>
      <c r="I288" s="20"/>
      <c r="J288" s="20"/>
      <c r="K288" s="20"/>
      <c r="L288" s="20"/>
    </row>
    <row r="289" spans="2:12" s="18" customFormat="1" ht="12.75">
      <c r="B289" s="19"/>
      <c r="C289" s="19"/>
      <c r="H289" s="20"/>
      <c r="I289" s="20"/>
      <c r="J289" s="20"/>
      <c r="K289" s="20"/>
      <c r="L289" s="20"/>
    </row>
    <row r="290" spans="3:12" s="18" customFormat="1" ht="12.75">
      <c r="C290" s="19"/>
      <c r="H290" s="20"/>
      <c r="I290" s="20"/>
      <c r="J290" s="20"/>
      <c r="K290" s="20"/>
      <c r="L290" s="20"/>
    </row>
  </sheetData>
  <sheetProtection/>
  <mergeCells count="3">
    <mergeCell ref="C2:E3"/>
    <mergeCell ref="A12:H12"/>
    <mergeCell ref="C6:H6"/>
  </mergeCells>
  <printOptions horizontalCentered="1"/>
  <pageMargins left="0.3937007874015748" right="0.3937007874015748" top="1.1811023622047245" bottom="0.984251968503937" header="0" footer="0"/>
  <pageSetup fitToHeight="3" horizontalDpi="300" verticalDpi="300" orientation="landscape" paperSize="9" scale="75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4"/>
  <sheetViews>
    <sheetView zoomScalePageLayoutView="0" workbookViewId="0" topLeftCell="A1">
      <selection activeCell="M37" sqref="M37"/>
    </sheetView>
  </sheetViews>
  <sheetFormatPr defaultColWidth="11.421875" defaultRowHeight="12.75"/>
  <cols>
    <col min="1" max="1" width="2.7109375" style="0" customWidth="1"/>
    <col min="2" max="2" width="33.140625" style="0" bestFit="1" customWidth="1"/>
    <col min="3" max="3" width="9.8515625" style="0" bestFit="1" customWidth="1"/>
    <col min="4" max="4" width="6.57421875" style="0" bestFit="1" customWidth="1"/>
    <col min="5" max="5" width="10.8515625" style="0" bestFit="1" customWidth="1"/>
    <col min="6" max="6" width="6.421875" style="0" bestFit="1" customWidth="1"/>
    <col min="7" max="7" width="10.8515625" style="0" bestFit="1" customWidth="1"/>
    <col min="8" max="8" width="6.421875" style="0" bestFit="1" customWidth="1"/>
    <col min="9" max="9" width="11.7109375" style="0" bestFit="1" customWidth="1"/>
    <col min="10" max="10" width="6.57421875" style="0" bestFit="1" customWidth="1"/>
    <col min="11" max="11" width="10.140625" style="0" customWidth="1"/>
    <col min="12" max="12" width="6.421875" style="0" bestFit="1" customWidth="1"/>
    <col min="13" max="13" width="10.28125" style="0" customWidth="1"/>
    <col min="14" max="14" width="4.421875" style="0" bestFit="1" customWidth="1"/>
    <col min="15" max="15" width="7.28125" style="0" customWidth="1"/>
    <col min="16" max="16" width="9.8515625" style="0" customWidth="1"/>
  </cols>
  <sheetData>
    <row r="1" spans="1:16" ht="16.5" customHeight="1">
      <c r="A1" s="295" t="s">
        <v>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1.25" customHeight="1">
      <c r="A2" s="23" t="s">
        <v>5</v>
      </c>
      <c r="B2" s="24" t="s">
        <v>5</v>
      </c>
      <c r="C2" s="25"/>
      <c r="D2" s="26"/>
      <c r="E2" s="27"/>
      <c r="F2" s="26"/>
      <c r="G2" s="26"/>
      <c r="H2" s="26"/>
      <c r="I2" s="26"/>
      <c r="J2" s="26"/>
      <c r="K2" s="26"/>
      <c r="L2" s="26"/>
      <c r="M2" s="25"/>
      <c r="N2" s="25"/>
      <c r="O2" s="28"/>
      <c r="P2" s="29"/>
    </row>
    <row r="3" spans="1:16" ht="12.75">
      <c r="A3" s="68" t="str">
        <f>Orçamento!A5</f>
        <v>Obra: Reforma do Ginásio Escolar José Bulla - Escola Municipal Bandeirante</v>
      </c>
      <c r="B3" s="69"/>
      <c r="C3" s="70"/>
      <c r="D3" s="70"/>
      <c r="E3" s="70"/>
      <c r="F3" s="31"/>
      <c r="G3" s="31"/>
      <c r="H3" s="30"/>
      <c r="I3" s="303" t="str">
        <f>Orçamento!C5</f>
        <v>Data: 06/05/2021</v>
      </c>
      <c r="J3" s="303"/>
      <c r="K3" s="304"/>
      <c r="L3" s="32"/>
      <c r="M3" s="32"/>
      <c r="N3" s="278"/>
      <c r="O3" s="278"/>
      <c r="P3" s="34"/>
    </row>
    <row r="4" spans="1:16" ht="12.75">
      <c r="A4" s="299" t="str">
        <f>Orçamento!A6</f>
        <v>Endereço: Rodovia SC 492 - Bandeirante/SC</v>
      </c>
      <c r="B4" s="300"/>
      <c r="C4" s="300"/>
      <c r="D4" s="300"/>
      <c r="E4" s="300"/>
      <c r="F4" s="26"/>
      <c r="G4" s="26"/>
      <c r="H4" s="33" t="s">
        <v>5</v>
      </c>
      <c r="I4" s="305" t="str">
        <f>Orçamento!C6</f>
        <v>ÁREA: 1.352,80m² (Reforma)</v>
      </c>
      <c r="J4" s="305"/>
      <c r="K4" s="306"/>
      <c r="L4" s="305"/>
      <c r="M4" s="305"/>
      <c r="N4" s="306"/>
      <c r="O4" s="305"/>
      <c r="P4" s="307"/>
    </row>
    <row r="5" spans="1:16" ht="12.75">
      <c r="A5" s="301" t="str">
        <f>Orçamento!A7</f>
        <v>Proprietário: Prefeitura Municipal de Bandeirante</v>
      </c>
      <c r="B5" s="302"/>
      <c r="C5" s="302"/>
      <c r="D5" s="302"/>
      <c r="E5" s="302"/>
      <c r="F5" s="35"/>
      <c r="G5" s="35"/>
      <c r="H5" s="35" t="s">
        <v>5</v>
      </c>
      <c r="I5" s="115" t="str">
        <f>Orçamento!C7</f>
        <v>BDI: 26,80%</v>
      </c>
      <c r="J5" s="116"/>
      <c r="K5" s="116"/>
      <c r="L5" s="36"/>
      <c r="M5" s="36"/>
      <c r="N5" s="37" t="s">
        <v>5</v>
      </c>
      <c r="O5" s="35"/>
      <c r="P5" s="38"/>
    </row>
    <row r="6" spans="1:16" ht="12.75">
      <c r="A6" s="117"/>
      <c r="B6" s="118"/>
      <c r="C6" s="64"/>
      <c r="D6" s="64"/>
      <c r="E6" s="298" t="s">
        <v>17</v>
      </c>
      <c r="F6" s="296"/>
      <c r="G6" s="296"/>
      <c r="H6" s="296"/>
      <c r="I6" s="296"/>
      <c r="J6" s="296"/>
      <c r="K6" s="64"/>
      <c r="L6" s="64"/>
      <c r="M6" s="64"/>
      <c r="N6" s="119"/>
      <c r="O6" s="64"/>
      <c r="P6" s="120"/>
    </row>
    <row r="7" spans="1:16" ht="12.75">
      <c r="A7" s="121" t="s">
        <v>5</v>
      </c>
      <c r="B7" s="122" t="s">
        <v>6</v>
      </c>
      <c r="C7" s="114">
        <v>1</v>
      </c>
      <c r="D7" s="123"/>
      <c r="E7" s="114">
        <v>2</v>
      </c>
      <c r="F7" s="123"/>
      <c r="G7" s="114">
        <v>3</v>
      </c>
      <c r="H7" s="123"/>
      <c r="I7" s="114">
        <v>4</v>
      </c>
      <c r="J7" s="123"/>
      <c r="K7" s="114">
        <v>5</v>
      </c>
      <c r="L7" s="123"/>
      <c r="M7" s="114">
        <v>6</v>
      </c>
      <c r="N7" s="120"/>
      <c r="O7" s="65"/>
      <c r="P7" s="123" t="s">
        <v>3</v>
      </c>
    </row>
    <row r="8" spans="1:16" ht="12.75">
      <c r="A8" s="124"/>
      <c r="B8" s="120"/>
      <c r="C8" s="125" t="s">
        <v>7</v>
      </c>
      <c r="D8" s="125" t="s">
        <v>8</v>
      </c>
      <c r="E8" s="125" t="s">
        <v>7</v>
      </c>
      <c r="F8" s="125" t="s">
        <v>8</v>
      </c>
      <c r="G8" s="125" t="s">
        <v>7</v>
      </c>
      <c r="H8" s="125" t="s">
        <v>8</v>
      </c>
      <c r="I8" s="125" t="s">
        <v>7</v>
      </c>
      <c r="J8" s="125" t="s">
        <v>8</v>
      </c>
      <c r="K8" s="125" t="s">
        <v>7</v>
      </c>
      <c r="L8" s="125" t="s">
        <v>8</v>
      </c>
      <c r="M8" s="125" t="s">
        <v>7</v>
      </c>
      <c r="N8" s="125" t="s">
        <v>8</v>
      </c>
      <c r="O8" s="125" t="s">
        <v>8</v>
      </c>
      <c r="P8" s="125" t="s">
        <v>7</v>
      </c>
    </row>
    <row r="9" spans="1:16" ht="12.75">
      <c r="A9" s="39"/>
      <c r="B9" s="122" t="s">
        <v>87</v>
      </c>
      <c r="C9" s="40"/>
      <c r="D9" s="40"/>
      <c r="E9" s="22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2.75">
      <c r="A10" s="129">
        <v>1</v>
      </c>
      <c r="B10" s="130" t="str">
        <f>Orçamento!B13</f>
        <v>SERVIÇOS PRELIMINARES</v>
      </c>
      <c r="C10" s="126">
        <f>P10*D10/100</f>
        <v>867.24</v>
      </c>
      <c r="D10" s="126">
        <v>100</v>
      </c>
      <c r="E10" s="80"/>
      <c r="F10" s="126"/>
      <c r="G10" s="118"/>
      <c r="H10" s="126"/>
      <c r="I10" s="118"/>
      <c r="J10" s="126"/>
      <c r="K10" s="118"/>
      <c r="L10" s="126"/>
      <c r="M10" s="40"/>
      <c r="N10" s="43"/>
      <c r="O10" s="80">
        <f>(P10/P20*10000)/100</f>
        <v>0.36677358367845675</v>
      </c>
      <c r="P10" s="126">
        <f>Orçamento!G13</f>
        <v>867.24</v>
      </c>
    </row>
    <row r="11" spans="1:16" ht="12.75">
      <c r="A11" s="129">
        <v>2</v>
      </c>
      <c r="B11" s="130" t="str">
        <f>Orçamento!B17</f>
        <v>GRADES DE PROTEÇÃO</v>
      </c>
      <c r="C11" s="126"/>
      <c r="D11" s="126"/>
      <c r="E11" s="126">
        <f>P11*F11/100</f>
        <v>11608.254099999998</v>
      </c>
      <c r="F11" s="126">
        <v>100</v>
      </c>
      <c r="G11" s="126"/>
      <c r="H11" s="126"/>
      <c r="I11" s="126"/>
      <c r="J11" s="126"/>
      <c r="K11" s="126"/>
      <c r="L11" s="126"/>
      <c r="M11" s="43"/>
      <c r="N11" s="43"/>
      <c r="O11" s="80">
        <f>(P11/P20*10000)/100</f>
        <v>4.909368752026128</v>
      </c>
      <c r="P11" s="126">
        <f>Orçamento!G17</f>
        <v>11608.2541</v>
      </c>
    </row>
    <row r="12" spans="1:16" ht="12.75">
      <c r="A12" s="129">
        <v>3</v>
      </c>
      <c r="B12" s="131" t="str">
        <f>Orçamento!B23</f>
        <v>COBERTURAS E PROTEÇÕES</v>
      </c>
      <c r="C12" s="132">
        <f>P12*D12/100</f>
        <v>9623.25615</v>
      </c>
      <c r="D12" s="126">
        <v>50</v>
      </c>
      <c r="E12" s="126">
        <f>P12*F12/100</f>
        <v>9623.25615</v>
      </c>
      <c r="F12" s="126">
        <v>50</v>
      </c>
      <c r="G12" s="126"/>
      <c r="H12" s="126"/>
      <c r="I12" s="126"/>
      <c r="J12" s="126"/>
      <c r="K12" s="126"/>
      <c r="L12" s="126"/>
      <c r="M12" s="43"/>
      <c r="N12" s="43"/>
      <c r="O12" s="80">
        <f>(P12/P20*10000)/100</f>
        <v>8.139744810643531</v>
      </c>
      <c r="P12" s="126">
        <f>Orçamento!G23</f>
        <v>19246.5123</v>
      </c>
    </row>
    <row r="13" spans="1:16" ht="12.75">
      <c r="A13" s="129">
        <v>4</v>
      </c>
      <c r="B13" s="131" t="str">
        <f>Orçamento!B30</f>
        <v>ALVENARIAS E DIVISÓRIAS</v>
      </c>
      <c r="C13" s="132">
        <f>P13*D13/100</f>
        <v>2621.1001</v>
      </c>
      <c r="D13" s="126">
        <v>50</v>
      </c>
      <c r="E13" s="126">
        <f>P13*F13/100</f>
        <v>2621.1001</v>
      </c>
      <c r="F13" s="126">
        <v>50</v>
      </c>
      <c r="G13" s="126"/>
      <c r="H13" s="126"/>
      <c r="I13" s="126"/>
      <c r="J13" s="126"/>
      <c r="K13" s="126"/>
      <c r="L13" s="126"/>
      <c r="M13" s="43"/>
      <c r="N13" s="43"/>
      <c r="O13" s="80">
        <f>(P13/P20*10000)/100</f>
        <v>2.217033985648636</v>
      </c>
      <c r="P13" s="126">
        <f>Orçamento!G30</f>
        <v>5242.2002</v>
      </c>
    </row>
    <row r="14" spans="1:16" ht="12.75">
      <c r="A14" s="129">
        <v>5</v>
      </c>
      <c r="B14" s="131" t="str">
        <f>Orçamento!B36</f>
        <v>REVESTIMENTOS</v>
      </c>
      <c r="C14" s="132"/>
      <c r="D14" s="126"/>
      <c r="E14" s="126">
        <f>P14*F14/100</f>
        <v>3585.0977999999996</v>
      </c>
      <c r="F14" s="126">
        <v>100</v>
      </c>
      <c r="G14" s="126"/>
      <c r="H14" s="126"/>
      <c r="I14" s="126"/>
      <c r="J14" s="126"/>
      <c r="K14" s="126"/>
      <c r="L14" s="126"/>
      <c r="M14" s="43"/>
      <c r="N14" s="43"/>
      <c r="O14" s="80">
        <f>(P14/P20*10000)/100</f>
        <v>1.5162113923985876</v>
      </c>
      <c r="P14" s="126">
        <f>Orçamento!G36</f>
        <v>3585.0977999999996</v>
      </c>
    </row>
    <row r="15" spans="1:16" ht="12.75">
      <c r="A15" s="129">
        <v>6</v>
      </c>
      <c r="B15" s="133" t="str">
        <f>Orçamento!B43</f>
        <v>PAVIMENTAÇÕES</v>
      </c>
      <c r="C15" s="126">
        <f>P15*D15/100</f>
        <v>9579.983269999999</v>
      </c>
      <c r="D15" s="126">
        <v>10</v>
      </c>
      <c r="E15" s="126">
        <f>P15*F15/100</f>
        <v>76639.86615999999</v>
      </c>
      <c r="F15" s="126">
        <v>80</v>
      </c>
      <c r="G15" s="126">
        <f>P15*H15/100</f>
        <v>9579.983269999999</v>
      </c>
      <c r="H15" s="126">
        <v>10</v>
      </c>
      <c r="I15" s="126"/>
      <c r="J15" s="126"/>
      <c r="K15" s="126"/>
      <c r="L15" s="126"/>
      <c r="M15" s="43"/>
      <c r="N15" s="43"/>
      <c r="O15" s="80">
        <f>(P15/P20*10000)/100</f>
        <v>40.51571416813755</v>
      </c>
      <c r="P15" s="126">
        <f>Orçamento!G43</f>
        <v>95799.83269999998</v>
      </c>
    </row>
    <row r="16" spans="1:16" ht="12.75">
      <c r="A16" s="129">
        <v>7</v>
      </c>
      <c r="B16" s="133" t="str">
        <f>Orçamento!B58</f>
        <v>SISTEMA DE DRENAGEM PLUVIAL</v>
      </c>
      <c r="C16" s="126">
        <f>P16*D16/100</f>
        <v>20720.1676</v>
      </c>
      <c r="D16" s="126">
        <v>100</v>
      </c>
      <c r="E16" s="126"/>
      <c r="F16" s="126"/>
      <c r="G16" s="126"/>
      <c r="H16" s="126"/>
      <c r="I16" s="126"/>
      <c r="J16" s="126"/>
      <c r="K16" s="126"/>
      <c r="L16" s="126"/>
      <c r="M16" s="43"/>
      <c r="N16" s="43"/>
      <c r="O16" s="80">
        <f>(P16/P20*10000)/100</f>
        <v>8.762983862679592</v>
      </c>
      <c r="P16" s="126">
        <f>Orçamento!G58</f>
        <v>20720.1676</v>
      </c>
    </row>
    <row r="17" spans="1:16" ht="12.75">
      <c r="A17" s="129">
        <v>8</v>
      </c>
      <c r="B17" s="130" t="str">
        <f>Orçamento!B72</f>
        <v>FORRO</v>
      </c>
      <c r="C17" s="126">
        <f>P17*D17/100</f>
        <v>10633.48916</v>
      </c>
      <c r="D17" s="126">
        <v>70</v>
      </c>
      <c r="E17" s="126">
        <f>P17*F17/100</f>
        <v>4557.20964</v>
      </c>
      <c r="F17" s="126">
        <v>30</v>
      </c>
      <c r="G17" s="126"/>
      <c r="H17" s="126"/>
      <c r="I17" s="126"/>
      <c r="J17" s="126"/>
      <c r="K17" s="126"/>
      <c r="L17" s="126"/>
      <c r="M17" s="43"/>
      <c r="N17" s="43"/>
      <c r="O17" s="80">
        <f>(P17/P20*10000)/100</f>
        <v>6.424458094017841</v>
      </c>
      <c r="P17" s="126">
        <f>Orçamento!G72</f>
        <v>15190.6988</v>
      </c>
    </row>
    <row r="18" spans="1:16" ht="12.75">
      <c r="A18" s="129">
        <v>9</v>
      </c>
      <c r="B18" s="130" t="str">
        <f>Orçamento!B79</f>
        <v>PINTURA</v>
      </c>
      <c r="C18" s="132"/>
      <c r="D18" s="126"/>
      <c r="E18" s="126"/>
      <c r="F18" s="126"/>
      <c r="G18" s="126">
        <f>P18*H18/100</f>
        <v>64191.049300000006</v>
      </c>
      <c r="H18" s="126">
        <v>100</v>
      </c>
      <c r="I18" s="126"/>
      <c r="J18" s="126"/>
      <c r="K18" s="126"/>
      <c r="L18" s="126"/>
      <c r="M18" s="43"/>
      <c r="N18" s="43"/>
      <c r="O18" s="80">
        <f>(P18/P20*10000)/100</f>
        <v>27.14771135076968</v>
      </c>
      <c r="P18" s="126">
        <f>Orçamento!G79</f>
        <v>64191.049300000006</v>
      </c>
    </row>
    <row r="19" spans="1:16" ht="12.75">
      <c r="A19" s="41"/>
      <c r="B19" s="42"/>
      <c r="C19" s="126"/>
      <c r="D19" s="43"/>
      <c r="E19" s="44"/>
      <c r="F19" s="43"/>
      <c r="G19" s="44"/>
      <c r="H19" s="43"/>
      <c r="I19" s="44"/>
      <c r="J19" s="43"/>
      <c r="K19" s="43"/>
      <c r="L19" s="43"/>
      <c r="M19" s="43"/>
      <c r="N19" s="43"/>
      <c r="O19" s="80"/>
      <c r="P19" s="126"/>
    </row>
    <row r="20" spans="1:16" ht="12.75">
      <c r="A20" s="129"/>
      <c r="B20" s="134" t="s">
        <v>12</v>
      </c>
      <c r="C20" s="128">
        <f>SUM(C10:C19)</f>
        <v>54045.23628</v>
      </c>
      <c r="D20" s="135"/>
      <c r="E20" s="128">
        <f>SUM(E10:E18)</f>
        <v>108634.78395</v>
      </c>
      <c r="F20" s="135"/>
      <c r="G20" s="128">
        <f>SUM(G10:G18)</f>
        <v>73771.03257000001</v>
      </c>
      <c r="H20" s="135"/>
      <c r="I20" s="128">
        <f>SUM(I10:I18)</f>
        <v>0</v>
      </c>
      <c r="J20" s="135"/>
      <c r="K20" s="128">
        <f>SUM(K10:K18)</f>
        <v>0</v>
      </c>
      <c r="L20" s="136"/>
      <c r="M20" s="128">
        <f>SUM(M11:M19)</f>
        <v>0</v>
      </c>
      <c r="N20" s="136"/>
      <c r="O20" s="127">
        <f>SUM(O10:O19)</f>
        <v>100</v>
      </c>
      <c r="P20" s="128">
        <f>SUM(P10:P19)</f>
        <v>236451.0528</v>
      </c>
    </row>
    <row r="21" spans="1:16" ht="12.75">
      <c r="A21" s="129" t="s">
        <v>5</v>
      </c>
      <c r="B21" s="134" t="s">
        <v>13</v>
      </c>
      <c r="C21" s="128">
        <f>+C20</f>
        <v>54045.23628</v>
      </c>
      <c r="D21" s="135"/>
      <c r="E21" s="128">
        <f>E20+C21</f>
        <v>162680.02023</v>
      </c>
      <c r="F21" s="135"/>
      <c r="G21" s="128">
        <f>G20+E21</f>
        <v>236451.0528</v>
      </c>
      <c r="H21" s="135"/>
      <c r="I21" s="128">
        <f>I20+G21</f>
        <v>236451.0528</v>
      </c>
      <c r="J21" s="135"/>
      <c r="K21" s="128">
        <f>K20+I21</f>
        <v>236451.0528</v>
      </c>
      <c r="L21" s="136"/>
      <c r="M21" s="128">
        <f>M20+K21</f>
        <v>236451.0528</v>
      </c>
      <c r="N21" s="136"/>
      <c r="O21" s="45"/>
      <c r="P21" s="46"/>
    </row>
    <row r="22" spans="1:16" ht="12.75">
      <c r="A22" s="129" t="s">
        <v>5</v>
      </c>
      <c r="B22" s="134" t="s">
        <v>14</v>
      </c>
      <c r="C22" s="128">
        <f>(C20/P20*10000)/100</f>
        <v>22.856838927130376</v>
      </c>
      <c r="D22" s="135"/>
      <c r="E22" s="128">
        <f>(E20/P20*10000)/100</f>
        <v>45.94387830528619</v>
      </c>
      <c r="F22" s="135"/>
      <c r="G22" s="128">
        <f>(G20/P20*10000)/100</f>
        <v>31.199282767583437</v>
      </c>
      <c r="H22" s="135"/>
      <c r="I22" s="128">
        <f>(I20/P20*10000)/100</f>
        <v>0</v>
      </c>
      <c r="J22" s="135"/>
      <c r="K22" s="128">
        <f>(K20/P20*10000)/100</f>
        <v>0</v>
      </c>
      <c r="L22" s="136"/>
      <c r="M22" s="128">
        <f>(M20/P20*10000)/100</f>
        <v>0</v>
      </c>
      <c r="N22" s="136"/>
      <c r="O22" s="45"/>
      <c r="P22" s="46"/>
    </row>
    <row r="23" spans="1:16" ht="12.75">
      <c r="A23" s="137"/>
      <c r="B23" s="138" t="s">
        <v>15</v>
      </c>
      <c r="C23" s="128">
        <f>+C22</f>
        <v>22.856838927130376</v>
      </c>
      <c r="D23" s="135"/>
      <c r="E23" s="128">
        <f>+E22+C23</f>
        <v>68.80071723241656</v>
      </c>
      <c r="F23" s="135"/>
      <c r="G23" s="128">
        <f>+G22+E23</f>
        <v>100</v>
      </c>
      <c r="H23" s="135"/>
      <c r="I23" s="128">
        <f>+I22+G23</f>
        <v>100</v>
      </c>
      <c r="J23" s="135"/>
      <c r="K23" s="128">
        <f>+K22+I23</f>
        <v>100</v>
      </c>
      <c r="L23" s="136"/>
      <c r="M23" s="128">
        <f>+M22+K23</f>
        <v>100</v>
      </c>
      <c r="N23" s="136"/>
      <c r="O23" s="45"/>
      <c r="P23" s="46"/>
    </row>
    <row r="24" spans="1:16" ht="9.75" customHeight="1">
      <c r="A24" s="13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26"/>
      <c r="P24" s="40"/>
    </row>
    <row r="25" spans="1:16" ht="9.75" customHeight="1">
      <c r="A25" s="47"/>
      <c r="B25" s="26"/>
      <c r="C25" s="33" t="s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40"/>
    </row>
    <row r="26" spans="1:16" ht="9.75" customHeight="1">
      <c r="A26" s="48"/>
      <c r="B26" s="49"/>
      <c r="C26" s="50"/>
      <c r="D26" s="49"/>
      <c r="E26" s="49"/>
      <c r="F26" s="49"/>
      <c r="G26" s="49"/>
      <c r="H26" s="51"/>
      <c r="I26" s="49"/>
      <c r="J26" s="49"/>
      <c r="K26" s="49"/>
      <c r="L26" s="49"/>
      <c r="M26" s="49"/>
      <c r="N26" s="49"/>
      <c r="O26" s="49"/>
      <c r="P26" s="52"/>
    </row>
    <row r="27" spans="1:16" ht="9.75" customHeight="1">
      <c r="A27" s="48"/>
      <c r="B27" s="58"/>
      <c r="C27" s="59"/>
      <c r="D27" s="58"/>
      <c r="E27" s="58"/>
      <c r="F27" s="58"/>
      <c r="G27" s="58"/>
      <c r="H27" s="60"/>
      <c r="I27" s="58"/>
      <c r="J27" s="58"/>
      <c r="K27" s="58"/>
      <c r="L27" s="58"/>
      <c r="M27" s="58"/>
      <c r="N27" s="58"/>
      <c r="O27" s="49"/>
      <c r="P27" s="52"/>
    </row>
    <row r="28" spans="1:16" ht="9.75" customHeight="1">
      <c r="A28" s="48"/>
      <c r="B28" s="58"/>
      <c r="C28" s="59"/>
      <c r="D28" s="58"/>
      <c r="E28" s="58"/>
      <c r="F28" s="58"/>
      <c r="G28" s="58"/>
      <c r="H28" s="60"/>
      <c r="I28" s="58"/>
      <c r="J28" s="58"/>
      <c r="K28" s="58"/>
      <c r="L28" s="58"/>
      <c r="M28" s="58"/>
      <c r="N28" s="58"/>
      <c r="O28" s="49"/>
      <c r="P28" s="52"/>
    </row>
    <row r="29" spans="1:16" ht="9.75" customHeight="1">
      <c r="A29" s="53"/>
      <c r="B29" s="286" t="s">
        <v>19</v>
      </c>
      <c r="C29" s="287"/>
      <c r="D29" s="287"/>
      <c r="E29" s="287"/>
      <c r="F29" s="61"/>
      <c r="G29" s="61"/>
      <c r="H29" s="61"/>
      <c r="I29" s="292" t="s">
        <v>20</v>
      </c>
      <c r="J29" s="291"/>
      <c r="K29" s="291"/>
      <c r="L29" s="291"/>
      <c r="M29" s="291"/>
      <c r="N29" s="62"/>
      <c r="O29" s="49"/>
      <c r="P29" s="52"/>
    </row>
    <row r="30" spans="1:16" ht="10.5" customHeight="1">
      <c r="A30" s="53" t="s">
        <v>16</v>
      </c>
      <c r="B30" s="286" t="str">
        <f>Orçamento!B95</f>
        <v>Celso Biegelmeier</v>
      </c>
      <c r="C30" s="287"/>
      <c r="D30" s="287"/>
      <c r="E30" s="287"/>
      <c r="F30" s="61"/>
      <c r="G30" s="61"/>
      <c r="H30" s="61"/>
      <c r="I30" s="290" t="s">
        <v>18</v>
      </c>
      <c r="J30" s="291"/>
      <c r="K30" s="291"/>
      <c r="L30" s="291"/>
      <c r="M30" s="291"/>
      <c r="N30" s="63"/>
      <c r="O30" s="54"/>
      <c r="P30" s="52"/>
    </row>
    <row r="31" spans="1:16" ht="12" customHeight="1">
      <c r="A31" s="55"/>
      <c r="B31" s="288" t="s">
        <v>67</v>
      </c>
      <c r="C31" s="289"/>
      <c r="D31" s="289"/>
      <c r="E31" s="289"/>
      <c r="F31" s="64"/>
      <c r="G31" s="64"/>
      <c r="H31" s="64"/>
      <c r="I31" s="293" t="s">
        <v>77</v>
      </c>
      <c r="J31" s="294"/>
      <c r="K31" s="294"/>
      <c r="L31" s="294"/>
      <c r="M31" s="294"/>
      <c r="N31" s="65"/>
      <c r="O31" s="56"/>
      <c r="P31" s="57"/>
    </row>
    <row r="32" spans="2:14" ht="12.75"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67"/>
      <c r="M32" s="67"/>
      <c r="N32" s="67"/>
    </row>
    <row r="33" spans="2:10" ht="12.75">
      <c r="B33" s="2"/>
      <c r="C33" s="2"/>
      <c r="D33" s="2"/>
      <c r="E33" s="2"/>
      <c r="F33" s="2"/>
      <c r="G33" s="2"/>
      <c r="H33" s="2"/>
      <c r="I33" s="2"/>
      <c r="J33" s="2"/>
    </row>
    <row r="34" spans="2:10" ht="12.75">
      <c r="B34" s="2"/>
      <c r="C34" s="2"/>
      <c r="D34" s="2"/>
      <c r="E34" s="2"/>
      <c r="F34" s="2"/>
      <c r="G34" s="2"/>
      <c r="H34" s="2"/>
      <c r="I34" s="2"/>
      <c r="J34" s="2"/>
    </row>
    <row r="35" spans="2:10" ht="12.75">
      <c r="B35" s="2"/>
      <c r="C35" s="2"/>
      <c r="D35" s="2"/>
      <c r="E35" s="2"/>
      <c r="F35" s="2"/>
      <c r="G35" s="2"/>
      <c r="H35" s="2"/>
      <c r="I35" s="2"/>
      <c r="J35" s="2"/>
    </row>
    <row r="36" spans="2:10" ht="12.75">
      <c r="B36" s="2"/>
      <c r="C36" s="2"/>
      <c r="D36" s="2"/>
      <c r="E36" s="2"/>
      <c r="F36" s="2"/>
      <c r="G36" s="2"/>
      <c r="H36" s="2"/>
      <c r="I36" s="2"/>
      <c r="J36" s="2"/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2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2"/>
      <c r="D39" s="2"/>
      <c r="E39" s="2"/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1" spans="2:10" ht="12.75">
      <c r="B41" s="2"/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2:10" ht="12.75">
      <c r="B44" s="2"/>
      <c r="C44" s="2"/>
      <c r="D44" s="2"/>
      <c r="E44" s="2"/>
      <c r="F44" s="2"/>
      <c r="G44" s="2"/>
      <c r="H44" s="2"/>
      <c r="I44" s="2"/>
      <c r="J44" s="2"/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  <row r="46" spans="2:10" ht="12.75">
      <c r="B46" s="2"/>
      <c r="C46" s="2"/>
      <c r="D46" s="2"/>
      <c r="E46" s="2"/>
      <c r="F46" s="2"/>
      <c r="G46" s="2"/>
      <c r="H46" s="2"/>
      <c r="I46" s="2"/>
      <c r="J46" s="2"/>
    </row>
    <row r="47" spans="2:10" ht="12.75">
      <c r="B47" s="2"/>
      <c r="C47" s="2"/>
      <c r="D47" s="2"/>
      <c r="E47" s="2"/>
      <c r="F47" s="2"/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2"/>
      <c r="C49" s="2"/>
      <c r="D49" s="2"/>
      <c r="E49" s="2"/>
      <c r="F49" s="2"/>
      <c r="G49" s="2"/>
      <c r="H49" s="2"/>
      <c r="I49" s="2"/>
      <c r="J49" s="2"/>
    </row>
    <row r="50" spans="2:10" ht="12.75">
      <c r="B50" s="2"/>
      <c r="C50" s="2"/>
      <c r="D50" s="2"/>
      <c r="E50" s="2"/>
      <c r="F50" s="2"/>
      <c r="G50" s="2"/>
      <c r="H50" s="2"/>
      <c r="I50" s="2"/>
      <c r="J50" s="2"/>
    </row>
    <row r="51" spans="2:10" ht="12.75">
      <c r="B51" s="2"/>
      <c r="C51" s="2"/>
      <c r="D51" s="2"/>
      <c r="E51" s="2"/>
      <c r="F51" s="2"/>
      <c r="G51" s="2"/>
      <c r="H51" s="2"/>
      <c r="I51" s="2"/>
      <c r="J51" s="2"/>
    </row>
    <row r="52" spans="2:10" ht="12.75">
      <c r="B52" s="2"/>
      <c r="C52" s="2"/>
      <c r="D52" s="2"/>
      <c r="E52" s="2"/>
      <c r="F52" s="2"/>
      <c r="G52" s="2"/>
      <c r="H52" s="2"/>
      <c r="I52" s="2"/>
      <c r="J52" s="2"/>
    </row>
    <row r="53" spans="2:10" ht="12.75">
      <c r="B53" s="2"/>
      <c r="C53" s="2"/>
      <c r="D53" s="2"/>
      <c r="E53" s="2"/>
      <c r="F53" s="2"/>
      <c r="G53" s="2"/>
      <c r="H53" s="2"/>
      <c r="I53" s="2"/>
      <c r="J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</sheetData>
  <sheetProtection/>
  <mergeCells count="14">
    <mergeCell ref="A1:P1"/>
    <mergeCell ref="E6:J6"/>
    <mergeCell ref="A4:E4"/>
    <mergeCell ref="A5:E5"/>
    <mergeCell ref="I3:K3"/>
    <mergeCell ref="I4:K4"/>
    <mergeCell ref="L4:N4"/>
    <mergeCell ref="O4:P4"/>
    <mergeCell ref="B30:E30"/>
    <mergeCell ref="B31:E31"/>
    <mergeCell ref="B29:E29"/>
    <mergeCell ref="I30:M30"/>
    <mergeCell ref="I29:M29"/>
    <mergeCell ref="I31:M31"/>
  </mergeCells>
  <printOptions horizontalCentered="1"/>
  <pageMargins left="0.5905511811023623" right="0.5905511811023623" top="1.3779527559055118" bottom="0.5905511811023623" header="0.5118110236220472" footer="0.5118110236220472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Microsoft</cp:lastModifiedBy>
  <cp:lastPrinted>2021-05-06T13:10:05Z</cp:lastPrinted>
  <dcterms:created xsi:type="dcterms:W3CDTF">2001-11-23T10:44:52Z</dcterms:created>
  <dcterms:modified xsi:type="dcterms:W3CDTF">2021-05-06T13:10:28Z</dcterms:modified>
  <cp:category/>
  <cp:version/>
  <cp:contentType/>
  <cp:contentStatus/>
</cp:coreProperties>
</file>